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Lease Setup" sheetId="2" state="visible" r:id="rId2"/>
    <sheet xmlns:r="http://schemas.openxmlformats.org/officeDocument/2006/relationships" name="Payment Ledg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yyyy-mm-dd"/>
  </numFmts>
  <fonts count="6">
    <font>
      <name val="Calibri"/>
      <family val="2"/>
      <color theme="1"/>
      <sz val="11"/>
      <scheme val="minor"/>
    </font>
    <font>
      <b val="1"/>
      <color rgb="FF0F172A"/>
      <sz val="14"/>
    </font>
    <font>
      <b val="1"/>
    </font>
    <font>
      <i val="1"/>
      <color rgb="FF64748B"/>
      <sz val="10"/>
    </font>
    <font>
      <b val="1"/>
      <color rgb="FFB91C1C"/>
    </font>
    <font>
      <b val="1"/>
      <color rgb="FFFFFFFF"/>
    </font>
  </fonts>
  <fills count="4">
    <fill>
      <patternFill/>
    </fill>
    <fill>
      <patternFill patternType="gray125"/>
    </fill>
    <fill>
      <patternFill patternType="solid">
        <fgColor rgb="FFFCE8B2"/>
        <bgColor rgb="FFFCE8B2"/>
      </patternFill>
    </fill>
    <fill>
      <patternFill patternType="solid">
        <fgColor rgb="FF1E293B"/>
        <bgColor rgb="FF1E293B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3" fillId="0" borderId="0" applyAlignment="1" pivotButton="0" quotePrefix="0" xfId="0">
      <alignment vertical="top" wrapText="1"/>
    </xf>
    <xf numFmtId="164" fontId="0" fillId="2" borderId="1" pivotButton="0" quotePrefix="0" xfId="0"/>
    <xf numFmtId="1" fontId="0" fillId="2" borderId="1" pivotButton="0" quotePrefix="0" xfId="0"/>
    <xf numFmtId="165" fontId="0" fillId="2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3" fillId="0" borderId="1" applyAlignment="1" pivotButton="0" quotePrefix="0" xfId="0">
      <alignment vertical="top" wrapText="1"/>
    </xf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Small Landlord Rent Ledger — Partial Payments &amp; Late Fees</t>
        </is>
      </c>
    </row>
    <row r="2">
      <c r="A2" s="2" t="inlineStr"/>
    </row>
    <row r="3">
      <c r="A3" s="3" t="inlineStr">
        <is>
          <t>What this does differently from most free rent ledger templates:</t>
        </is>
      </c>
    </row>
    <row r="4">
      <c r="A4" s="2" t="inlineStr">
        <is>
          <t xml:space="preserve">  - Late fees are CALCULATED, not typed in by hand. Several widely-used free templates have a 'Late</t>
        </is>
      </c>
    </row>
    <row r="5">
      <c r="A5" s="2" t="inlineStr">
        <is>
          <t xml:space="preserve">    Fee' column that you fill in yourself — this one computes it from the due date, grace period,</t>
        </is>
      </c>
    </row>
    <row r="6">
      <c r="A6" s="2" t="inlineStr">
        <is>
          <t xml:space="preserve">    payment date, and the fee rule you pick in Lease Setup.</t>
        </is>
      </c>
    </row>
    <row r="7">
      <c r="A7" s="2" t="inlineStr">
        <is>
          <t xml:space="preserve">  - Unpaid/partial balances carry forward automatically, and the late fee on a later month is charged</t>
        </is>
      </c>
    </row>
    <row r="8">
      <c r="A8" s="2" t="inlineStr">
        <is>
          <t xml:space="preserve">    only on THAT month's rent — not on the balance carried over from a previous month. Charging a late</t>
        </is>
      </c>
    </row>
    <row r="9">
      <c r="A9" s="2" t="inlineStr">
        <is>
          <t xml:space="preserve">    fee on top of an old late fee ('pyramiding') is restricted or banned in many states — this template</t>
        </is>
      </c>
    </row>
    <row r="10">
      <c r="A10" s="2" t="inlineStr">
        <is>
          <t xml:space="preserve">    avoids it by design, but you should confirm your own state's rule (see the note below).</t>
        </is>
      </c>
    </row>
    <row r="11">
      <c r="A11" s="2" t="inlineStr"/>
    </row>
    <row r="12">
      <c r="A12" s="3" t="inlineStr">
        <is>
          <t>How to use it:</t>
        </is>
      </c>
    </row>
    <row r="13">
      <c r="A13" s="2" t="inlineStr">
        <is>
          <t xml:space="preserve">  1. Fill in the yellow cells on the 'Lease Setup' tab: monthly rent, grace period (days), the type of</t>
        </is>
      </c>
    </row>
    <row r="14">
      <c r="A14" s="2" t="inlineStr">
        <is>
          <t xml:space="preserve">     late fee your lease uses (Flat / Percent / Daily), the fee amount, and an optional cap. If your</t>
        </is>
      </c>
    </row>
    <row r="15">
      <c r="A15" s="2" t="inlineStr">
        <is>
          <t xml:space="preserve">     lease has no cap, leave the cap at 0.</t>
        </is>
      </c>
    </row>
    <row r="16">
      <c r="A16" s="2" t="inlineStr">
        <is>
          <t xml:space="preserve">  2. On 'Payment Ledger', each row is one rent period. Fill the yellow cells: due date, amount due,</t>
        </is>
      </c>
    </row>
    <row r="17">
      <c r="A17" s="2" t="inlineStr">
        <is>
          <t xml:space="preserve">     and — once the tenant pays — the date paid and amount paid. Leave 'Date Paid' and 'Amount Paid'</t>
        </is>
      </c>
    </row>
    <row r="18">
      <c r="A18" s="2" t="inlineStr">
        <is>
          <t xml:space="preserve">     blank until payment is received; the sheet uses the 'Report As-Of Date' on Lease Setup to show</t>
        </is>
      </c>
    </row>
    <row r="19">
      <c r="A19" s="2" t="inlineStr">
        <is>
          <t xml:space="preserve">     how many days late an unpaid row currently is.</t>
        </is>
      </c>
    </row>
    <row r="20">
      <c r="A20" s="2" t="inlineStr">
        <is>
          <t xml:space="preserve">  3. 'Prior Balance' on the first ledger row is a plain input (use it for an opening balance if you're</t>
        </is>
      </c>
    </row>
    <row r="21">
      <c r="A21" s="2" t="inlineStr">
        <is>
          <t xml:space="preserve">     starting mid-lease). Every row after that pulls it automatically from the previous row's 'Balance</t>
        </is>
      </c>
    </row>
    <row r="22">
      <c r="A22" s="2" t="inlineStr">
        <is>
          <t xml:space="preserve">     After' — don't type over those formulas.</t>
        </is>
      </c>
    </row>
    <row r="23">
      <c r="A23" s="2" t="inlineStr">
        <is>
          <t xml:space="preserve">  4. The 'Reconciliation Check' cell near the bottom should always read $0.00. If it doesn't, a formula</t>
        </is>
      </c>
    </row>
    <row r="24">
      <c r="A24" s="2" t="inlineStr">
        <is>
          <t xml:space="preserve">     was overwritten somewhere above — treat that as a signal something needs fixing before you rely</t>
        </is>
      </c>
    </row>
    <row r="25">
      <c r="A25" s="2" t="inlineStr">
        <is>
          <t xml:space="preserve">     on the balance shown.</t>
        </is>
      </c>
    </row>
    <row r="26">
      <c r="A26" s="2" t="inlineStr"/>
    </row>
    <row r="27">
      <c r="A27" s="3" t="inlineStr">
        <is>
          <t>What was verified (and what wasn't):</t>
        </is>
      </c>
    </row>
    <row r="28">
      <c r="A28" s="2" t="inlineStr">
        <is>
          <t xml:space="preserve">  - Verified: every formula was recalculated with LibreOffice (headless) and the resulting cell values</t>
        </is>
      </c>
    </row>
    <row r="29">
      <c r="A29" s="2" t="inlineStr">
        <is>
          <t xml:space="preserve">    were checked against an independent calculation written in Python, across 12 sample rows covering:</t>
        </is>
      </c>
    </row>
    <row r="30">
      <c r="A30" s="2" t="inlineStr">
        <is>
          <t xml:space="preserve">    on-time payment, payment inside the grace period, payment exactly one day past the grace period,</t>
        </is>
      </c>
    </row>
    <row r="31">
      <c r="A31" s="2" t="inlineStr">
        <is>
          <t xml:space="preserve">    a partial payment, a fully unpaid month, a month that pays off an old balance (checked for fee</t>
        </is>
      </c>
    </row>
    <row r="32">
      <c r="A32" s="2" t="inlineStr">
        <is>
          <t xml:space="preserve">    pyramiding), an overpayment / credit balance, a $0 rent month (vacancy), and a daily-accruing fee</t>
        </is>
      </c>
    </row>
    <row r="33">
      <c r="A33" s="2" t="inlineStr">
        <is>
          <t xml:space="preserve">    that hits its cap. All three fee types (Flat, Percent, Daily) were tested this way independently,</t>
        </is>
      </c>
    </row>
    <row r="34">
      <c r="A34" s="2" t="inlineStr">
        <is>
          <t xml:space="preserve">    not just the one shown pre-filled in this copy.</t>
        </is>
      </c>
    </row>
    <row r="35">
      <c r="A35" s="2" t="inlineStr">
        <is>
          <t xml:space="preserve">  - NOT verified: this workbook was not opened in Microsoft Excel itself — only LibreOffice headless</t>
        </is>
      </c>
    </row>
    <row r="36">
      <c r="A36" s="2" t="inlineStr">
        <is>
          <t xml:space="preserve">    recalculation was used to check the formulas. Google Sheets can open this file too</t>
        </is>
      </c>
    </row>
    <row r="37">
      <c r="A37" s="2" t="inlineStr">
        <is>
          <t xml:space="preserve">    (File &gt; Import &gt; Upload, or drag it straight into Google Drive).</t>
        </is>
      </c>
    </row>
    <row r="38">
      <c r="A38" s="2" t="inlineStr">
        <is>
          <t xml:space="preserve">  - Late fee limits vary a lot by state/city and this template does not hard-code any state's rule —</t>
        </is>
      </c>
    </row>
    <row r="39">
      <c r="A39" s="2" t="inlineStr">
        <is>
          <t xml:space="preserve">    the Late Fee Amount and Cap fields are plain user inputs so you can match your own lease and local</t>
        </is>
      </c>
    </row>
    <row r="40">
      <c r="A40" s="2" t="inlineStr">
        <is>
          <t xml:space="preserve">    law. This is not legal advice; check your current state/local rules and your lease before relying</t>
        </is>
      </c>
    </row>
    <row r="41">
      <c r="A41" s="2" t="inlineStr">
        <is>
          <t xml:space="preserve">    on a late fee calculation for a real tenant.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60" customWidth="1" min="3" max="3"/>
  </cols>
  <sheetData>
    <row r="1">
      <c r="A1" s="4" t="inlineStr">
        <is>
          <t>Lease Setup</t>
        </is>
      </c>
    </row>
    <row r="2">
      <c r="A2" s="5" t="inlineStr">
        <is>
          <t>Yellow cells are inputs. Everything on the Payment Ledger tab reads from here.</t>
        </is>
      </c>
    </row>
    <row r="4">
      <c r="A4" s="6" t="inlineStr">
        <is>
          <t>Property / Unit</t>
        </is>
      </c>
      <c r="B4" s="7" t="inlineStr">
        <is>
          <t>123 Main St, Unit 2</t>
        </is>
      </c>
      <c r="C4" s="8" t="inlineStr">
        <is>
          <t>Label only — not used in any formula.</t>
        </is>
      </c>
    </row>
    <row r="5">
      <c r="A5" s="6" t="inlineStr">
        <is>
          <t>Tenant Name</t>
        </is>
      </c>
      <c r="B5" s="7" t="inlineStr">
        <is>
          <t>Jordan Rivera</t>
        </is>
      </c>
      <c r="C5" s="8" t="inlineStr">
        <is>
          <t>Label only — not used in any formula.</t>
        </is>
      </c>
    </row>
    <row r="6">
      <c r="A6" s="6" t="inlineStr">
        <is>
          <t>Monthly Rent Amount</t>
        </is>
      </c>
      <c r="B6" s="9" t="n">
        <v>1200</v>
      </c>
      <c r="C6" s="8" t="inlineStr">
        <is>
          <t>Default amount due each period. Each ledger row can override this (e.g. a prorated first month).</t>
        </is>
      </c>
    </row>
    <row r="7">
      <c r="A7" s="6" t="inlineStr">
        <is>
          <t>Grace Period (days)</t>
        </is>
      </c>
      <c r="B7" s="10" t="n">
        <v>5</v>
      </c>
      <c r="C7" s="8" t="inlineStr">
        <is>
          <t>Days after the due date before a payment counts as late. Many leases use 3–5 days.</t>
        </is>
      </c>
    </row>
    <row r="8">
      <c r="A8" s="6" t="inlineStr">
        <is>
          <t>Late Fee Type</t>
        </is>
      </c>
      <c r="B8" s="7" t="inlineStr">
        <is>
          <t>Daily</t>
        </is>
      </c>
      <c r="C8" s="8" t="inlineStr">
        <is>
          <t>Flat = one fixed fee. Percent = % of that period's rent. Daily = per-day fee that accrues each day late.</t>
        </is>
      </c>
    </row>
    <row r="9">
      <c r="A9" s="6" t="inlineStr">
        <is>
          <t>Late Fee Amount</t>
        </is>
      </c>
      <c r="B9" s="9" t="n">
        <v>10</v>
      </c>
      <c r="C9" s="8" t="inlineStr">
        <is>
          <t>Flat → dollar amount. Percent → enter as a decimal, e.g. 0.05 for 5%. Daily → dollars per day late.</t>
        </is>
      </c>
    </row>
    <row r="10">
      <c r="A10" s="6" t="inlineStr">
        <is>
          <t>Late Fee Cap</t>
        </is>
      </c>
      <c r="B10" s="9" t="n">
        <v>50</v>
      </c>
      <c r="C10" s="8" t="inlineStr">
        <is>
          <t>Maximum late fee per period, regardless of type. Enter 0 for no cap.</t>
        </is>
      </c>
    </row>
    <row r="11">
      <c r="A11" s="6" t="inlineStr">
        <is>
          <t>Report 'As Of' Date</t>
        </is>
      </c>
      <c r="B11" s="11" t="n">
        <v>46307</v>
      </c>
      <c r="C11" s="8" t="inlineStr">
        <is>
          <t>Used to compute how many days late an UNPAID row is right now. Update this each time you review the ledger (or type =TODAY()).</t>
        </is>
      </c>
    </row>
    <row r="13">
      <c r="A13" s="12" t="inlineStr">
        <is>
          <t>Legal note (not legal advice):</t>
        </is>
      </c>
    </row>
    <row r="14">
      <c r="A14" s="5" t="inlineStr">
        <is>
          <t>Late fee rules — grace periods, maximum amounts, and whether a fee can be charged at all — are set</t>
        </is>
      </c>
    </row>
    <row r="15">
      <c r="A15" s="5" t="inlineStr">
        <is>
          <t>by state and sometimes city law, and they change. This template leaves the amount and cap as plain</t>
        </is>
      </c>
    </row>
    <row r="16">
      <c r="A16" s="5" t="inlineStr">
        <is>
          <t>inputs on purpose instead of assuming one state's rule. Verify your own jurisdiction's current limit</t>
        </is>
      </c>
    </row>
    <row r="17">
      <c r="A17" s="5" t="inlineStr">
        <is>
          <t>(and your lease terms) before using this for a real tenant.</t>
        </is>
      </c>
    </row>
  </sheetData>
  <dataValidations count="1">
    <dataValidation sqref="B8" showDropDown="0" showInputMessage="0" showErrorMessage="0" allowBlank="0" error="Choose Flat, Percent, or Daily." prompt="Choose the late-fee method your lease uses." type="list">
      <formula1>"Flat,Percent,Daily"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0" customWidth="1" min="8" max="8"/>
    <col width="11" customWidth="1" min="9" max="9"/>
    <col width="13" customWidth="1" min="10" max="10"/>
    <col width="13" customWidth="1" min="11" max="11"/>
    <col width="10" customWidth="1" min="12" max="12"/>
    <col width="28" customWidth="1" min="13" max="13"/>
  </cols>
  <sheetData>
    <row r="1">
      <c r="A1" s="4" t="inlineStr">
        <is>
          <t>Payment Ledger</t>
        </is>
      </c>
    </row>
    <row r="2">
      <c r="A2" s="5" t="inlineStr">
        <is>
          <t>Yellow cells are inputs. Everything else is a formula — see 'How to Use' before editing.</t>
        </is>
      </c>
    </row>
    <row r="4">
      <c r="A4" s="13" t="inlineStr">
        <is>
          <t>Period</t>
        </is>
      </c>
      <c r="B4" s="13" t="inlineStr">
        <is>
          <t>Rent Due Date</t>
        </is>
      </c>
      <c r="C4" s="13" t="inlineStr">
        <is>
          <t>Rent Amount
Due</t>
        </is>
      </c>
      <c r="D4" s="13" t="inlineStr">
        <is>
          <t>Prior Balance
Carried Fwd</t>
        </is>
      </c>
      <c r="E4" s="13" t="inlineStr">
        <is>
          <t>Total Due
This Period</t>
        </is>
      </c>
      <c r="F4" s="13" t="inlineStr">
        <is>
          <t>Date Paid</t>
        </is>
      </c>
      <c r="G4" s="13" t="inlineStr">
        <is>
          <t>Amount Paid</t>
        </is>
      </c>
      <c r="H4" s="13" t="inlineStr">
        <is>
          <t>Days Late</t>
        </is>
      </c>
      <c r="I4" s="13" t="inlineStr">
        <is>
          <t>Late Fee</t>
        </is>
      </c>
      <c r="J4" s="13" t="inlineStr">
        <is>
          <t>Total Owed
(incl. fee)</t>
        </is>
      </c>
      <c r="K4" s="13" t="inlineStr">
        <is>
          <t>Balance
After</t>
        </is>
      </c>
      <c r="L4" s="13" t="inlineStr">
        <is>
          <t>Status</t>
        </is>
      </c>
      <c r="M4" s="13" t="inlineStr">
        <is>
          <t>Notes</t>
        </is>
      </c>
    </row>
    <row r="5">
      <c r="A5" s="7" t="inlineStr">
        <is>
          <t>2026-01</t>
        </is>
      </c>
      <c r="B5" s="11" t="n">
        <v>46023</v>
      </c>
      <c r="C5" s="9" t="n">
        <v>1200</v>
      </c>
      <c r="D5" s="9" t="n">
        <v>0</v>
      </c>
      <c r="E5" s="14">
        <f>C5+D5</f>
        <v/>
      </c>
      <c r="F5" s="11" t="n">
        <v>46023</v>
      </c>
      <c r="G5" s="9" t="n">
        <v>1200</v>
      </c>
      <c r="H5" s="15">
        <f>IF(F5="",MAX(0,'Lease Setup'!$B$11-(B5+'Lease Setup'!$B$7)),MAX(0,F5-(B5+'Lease Setup'!$B$7)))</f>
        <v/>
      </c>
      <c r="I5" s="14">
        <f>IF(OR(H5&lt;=0,C5&lt;=0),0,IF('Lease Setup'!$B$10&gt;0,MIN(IF('Lease Setup'!$B$8="Flat",'Lease Setup'!$B$9,IF('Lease Setup'!$B$8="Percent",C5*'Lease Setup'!$B$9,IF('Lease Setup'!$B$8="Daily",'Lease Setup'!$B$9*H5,0))),'Lease Setup'!$B$10),IF('Lease Setup'!$B$8="Flat",'Lease Setup'!$B$9,IF('Lease Setup'!$B$8="Percent",C5*'Lease Setup'!$B$9,IF('Lease Setup'!$B$8="Daily",'Lease Setup'!$B$9*H5,0)))))</f>
        <v/>
      </c>
      <c r="J5" s="14">
        <f>E5+I5</f>
        <v/>
      </c>
      <c r="K5" s="14">
        <f>J5-G5</f>
        <v/>
      </c>
      <c r="L5" s="15">
        <f>IF(J5&lt;0,"Credit",IF(J5=0,"Paid",IF(OR(G5="",G5=0),"Unpaid",IF(K5&lt;0,"Credit",IF(K5=0,"Paid","Partial")))))</f>
        <v/>
      </c>
      <c r="M5" s="16" t="inlineStr">
        <is>
          <t>On-time, paid in full.</t>
        </is>
      </c>
    </row>
    <row r="6">
      <c r="A6" s="7" t="inlineStr">
        <is>
          <t>2026-02</t>
        </is>
      </c>
      <c r="B6" s="11" t="n">
        <v>46054</v>
      </c>
      <c r="C6" s="9" t="n">
        <v>1200</v>
      </c>
      <c r="D6" s="14">
        <f>K5</f>
        <v/>
      </c>
      <c r="E6" s="14">
        <f>C6+D6</f>
        <v/>
      </c>
      <c r="F6" s="11" t="n">
        <v>46058</v>
      </c>
      <c r="G6" s="9" t="n">
        <v>1200</v>
      </c>
      <c r="H6" s="15">
        <f>IF(F6="",MAX(0,'Lease Setup'!$B$11-(B6+'Lease Setup'!$B$7)),MAX(0,F6-(B6+'Lease Setup'!$B$7)))</f>
        <v/>
      </c>
      <c r="I6" s="14">
        <f>IF(OR(H6&lt;=0,C6&lt;=0),0,IF('Lease Setup'!$B$10&gt;0,MIN(IF('Lease Setup'!$B$8="Flat",'Lease Setup'!$B$9,IF('Lease Setup'!$B$8="Percent",C6*'Lease Setup'!$B$9,IF('Lease Setup'!$B$8="Daily",'Lease Setup'!$B$9*H6,0))),'Lease Setup'!$B$10),IF('Lease Setup'!$B$8="Flat",'Lease Setup'!$B$9,IF('Lease Setup'!$B$8="Percent",C6*'Lease Setup'!$B$9,IF('Lease Setup'!$B$8="Daily",'Lease Setup'!$B$9*H6,0)))))</f>
        <v/>
      </c>
      <c r="J6" s="14">
        <f>E6+I6</f>
        <v/>
      </c>
      <c r="K6" s="14">
        <f>J6-G6</f>
        <v/>
      </c>
      <c r="L6" s="15">
        <f>IF(J6&lt;0,"Credit",IF(J6=0,"Paid",IF(OR(G6="",G6=0),"Unpaid",IF(K6&lt;0,"Credit",IF(K6=0,"Paid","Partial")))))</f>
        <v/>
      </c>
      <c r="M6" s="16" t="inlineStr">
        <is>
          <t>Paid inside the 5-day grace period — no fee.</t>
        </is>
      </c>
    </row>
    <row r="7">
      <c r="A7" s="7" t="inlineStr">
        <is>
          <t>2026-03</t>
        </is>
      </c>
      <c r="B7" s="11" t="n">
        <v>46082</v>
      </c>
      <c r="C7" s="9" t="n">
        <v>1200</v>
      </c>
      <c r="D7" s="14">
        <f>K6</f>
        <v/>
      </c>
      <c r="E7" s="14">
        <f>C7+D7</f>
        <v/>
      </c>
      <c r="F7" s="11" t="n">
        <v>46088</v>
      </c>
      <c r="G7" s="9" t="n">
        <v>1200</v>
      </c>
      <c r="H7" s="15">
        <f>IF(F7="",MAX(0,'Lease Setup'!$B$11-(B7+'Lease Setup'!$B$7)),MAX(0,F7-(B7+'Lease Setup'!$B$7)))</f>
        <v/>
      </c>
      <c r="I7" s="14">
        <f>IF(OR(H7&lt;=0,C7&lt;=0),0,IF('Lease Setup'!$B$10&gt;0,MIN(IF('Lease Setup'!$B$8="Flat",'Lease Setup'!$B$9,IF('Lease Setup'!$B$8="Percent",C7*'Lease Setup'!$B$9,IF('Lease Setup'!$B$8="Daily",'Lease Setup'!$B$9*H7,0))),'Lease Setup'!$B$10),IF('Lease Setup'!$B$8="Flat",'Lease Setup'!$B$9,IF('Lease Setup'!$B$8="Percent",C7*'Lease Setup'!$B$9,IF('Lease Setup'!$B$8="Daily",'Lease Setup'!$B$9*H7,0)))))</f>
        <v/>
      </c>
      <c r="J7" s="14">
        <f>E7+I7</f>
        <v/>
      </c>
      <c r="K7" s="14">
        <f>J7-G7</f>
        <v/>
      </c>
      <c r="L7" s="15">
        <f>IF(J7&lt;0,"Credit",IF(J7=0,"Paid",IF(OR(G7="",G7=0),"Unpaid",IF(K7&lt;0,"Credit",IF(K7=0,"Paid","Partial")))))</f>
        <v/>
      </c>
      <c r="M7" s="16" t="inlineStr">
        <is>
          <t>Paid exactly 1 day past grace (due+grace=Mar 6): fee boundary test. Tenant paid only the rent, so the $10 fee itself stays outstanding and carries into April.</t>
        </is>
      </c>
    </row>
    <row r="8">
      <c r="A8" s="7" t="inlineStr">
        <is>
          <t>2026-04</t>
        </is>
      </c>
      <c r="B8" s="11" t="n">
        <v>46113</v>
      </c>
      <c r="C8" s="9" t="n">
        <v>1200</v>
      </c>
      <c r="D8" s="14">
        <f>K7</f>
        <v/>
      </c>
      <c r="E8" s="14">
        <f>C8+D8</f>
        <v/>
      </c>
      <c r="F8" s="11" t="n">
        <v>46122</v>
      </c>
      <c r="G8" s="9" t="n">
        <v>800</v>
      </c>
      <c r="H8" s="15">
        <f>IF(F8="",MAX(0,'Lease Setup'!$B$11-(B8+'Lease Setup'!$B$7)),MAX(0,F8-(B8+'Lease Setup'!$B$7)))</f>
        <v/>
      </c>
      <c r="I8" s="14">
        <f>IF(OR(H8&lt;=0,C8&lt;=0),0,IF('Lease Setup'!$B$10&gt;0,MIN(IF('Lease Setup'!$B$8="Flat",'Lease Setup'!$B$9,IF('Lease Setup'!$B$8="Percent",C8*'Lease Setup'!$B$9,IF('Lease Setup'!$B$8="Daily",'Lease Setup'!$B$9*H8,0))),'Lease Setup'!$B$10),IF('Lease Setup'!$B$8="Flat",'Lease Setup'!$B$9,IF('Lease Setup'!$B$8="Percent",C8*'Lease Setup'!$B$9,IF('Lease Setup'!$B$8="Daily",'Lease Setup'!$B$9*H8,0)))))</f>
        <v/>
      </c>
      <c r="J8" s="14">
        <f>E8+I8</f>
        <v/>
      </c>
      <c r="K8" s="14">
        <f>J8-G8</f>
        <v/>
      </c>
      <c r="L8" s="15">
        <f>IF(J8&lt;0,"Credit",IF(J8=0,"Paid",IF(OR(G8="",G8=0),"Unpaid",IF(K8&lt;0,"Credit",IF(K8=0,"Paid","Partial")))))</f>
        <v/>
      </c>
      <c r="M8" s="16" t="inlineStr">
        <is>
          <t>Partial payment — remainder (plus March's carried fee) carries to May.</t>
        </is>
      </c>
    </row>
    <row r="9">
      <c r="A9" s="7" t="inlineStr">
        <is>
          <t>2026-05</t>
        </is>
      </c>
      <c r="B9" s="11" t="n">
        <v>46143</v>
      </c>
      <c r="C9" s="9" t="n">
        <v>1200</v>
      </c>
      <c r="D9" s="14">
        <f>K8</f>
        <v/>
      </c>
      <c r="E9" s="14">
        <f>C9+D9</f>
        <v/>
      </c>
      <c r="F9" s="11" t="n"/>
      <c r="G9" s="9" t="n"/>
      <c r="H9" s="15">
        <f>IF(F9="",MAX(0,'Lease Setup'!$B$11-(B9+'Lease Setup'!$B$7)),MAX(0,F9-(B9+'Lease Setup'!$B$7)))</f>
        <v/>
      </c>
      <c r="I9" s="14">
        <f>IF(OR(H9&lt;=0,C9&lt;=0),0,IF('Lease Setup'!$B$10&gt;0,MIN(IF('Lease Setup'!$B$8="Flat",'Lease Setup'!$B$9,IF('Lease Setup'!$B$8="Percent",C9*'Lease Setup'!$B$9,IF('Lease Setup'!$B$8="Daily",'Lease Setup'!$B$9*H9,0))),'Lease Setup'!$B$10),IF('Lease Setup'!$B$8="Flat",'Lease Setup'!$B$9,IF('Lease Setup'!$B$8="Percent",C9*'Lease Setup'!$B$9,IF('Lease Setup'!$B$8="Daily",'Lease Setup'!$B$9*H9,0)))))</f>
        <v/>
      </c>
      <c r="J9" s="14">
        <f>E9+I9</f>
        <v/>
      </c>
      <c r="K9" s="14">
        <f>J9-G9</f>
        <v/>
      </c>
      <c r="L9" s="15">
        <f>IF(J9&lt;0,"Credit",IF(J9=0,"Paid",IF(OR(G9="",G9=0),"Unpaid",IF(K9&lt;0,"Credit",IF(K9=0,"Paid","Partial")))))</f>
        <v/>
      </c>
      <c r="M9" s="16" t="inlineStr">
        <is>
          <t>Unpaid so far — days late computed from Report As-Of Date; the daily fee hits its $50 cap instead of growing without limit.</t>
        </is>
      </c>
    </row>
    <row r="10">
      <c r="A10" s="7" t="inlineStr">
        <is>
          <t>2026-06</t>
        </is>
      </c>
      <c r="B10" s="11" t="n">
        <v>46174</v>
      </c>
      <c r="C10" s="9" t="n">
        <v>1200</v>
      </c>
      <c r="D10" s="14">
        <f>K9</f>
        <v/>
      </c>
      <c r="E10" s="14">
        <f>C10+D10</f>
        <v/>
      </c>
      <c r="F10" s="11" t="n">
        <v>46193</v>
      </c>
      <c r="G10" s="9" t="n">
        <v>2950</v>
      </c>
      <c r="H10" s="15">
        <f>IF(F10="",MAX(0,'Lease Setup'!$B$11-(B10+'Lease Setup'!$B$7)),MAX(0,F10-(B10+'Lease Setup'!$B$7)))</f>
        <v/>
      </c>
      <c r="I10" s="14">
        <f>IF(OR(H10&lt;=0,C10&lt;=0),0,IF('Lease Setup'!$B$10&gt;0,MIN(IF('Lease Setup'!$B$8="Flat",'Lease Setup'!$B$9,IF('Lease Setup'!$B$8="Percent",C10*'Lease Setup'!$B$9,IF('Lease Setup'!$B$8="Daily",'Lease Setup'!$B$9*H10,0))),'Lease Setup'!$B$10),IF('Lease Setup'!$B$8="Flat",'Lease Setup'!$B$9,IF('Lease Setup'!$B$8="Percent",C10*'Lease Setup'!$B$9,IF('Lease Setup'!$B$8="Daily",'Lease Setup'!$B$9*H10,0)))))</f>
        <v/>
      </c>
      <c r="J10" s="14">
        <f>E10+I10</f>
        <v/>
      </c>
      <c r="K10" s="14">
        <f>J10-G10</f>
        <v/>
      </c>
      <c r="L10" s="15">
        <f>IF(J10&lt;0,"Credit",IF(J10=0,"Paid",IF(OR(G10="",G10=0),"Unpaid",IF(K10&lt;0,"Credit",IF(K10=0,"Paid","Partial")))))</f>
        <v/>
      </c>
      <c r="M10" s="16" t="inlineStr">
        <is>
          <t>Pays off April+May's whole carried balance plus June's rent and fee, in full — the fee here is based only on June's rent/due date, not pyramided on the old balance.</t>
        </is>
      </c>
    </row>
    <row r="11">
      <c r="A11" s="7" t="inlineStr">
        <is>
          <t>2026-07</t>
        </is>
      </c>
      <c r="B11" s="11" t="n">
        <v>46204</v>
      </c>
      <c r="C11" s="9" t="n">
        <v>1200</v>
      </c>
      <c r="D11" s="14">
        <f>K10</f>
        <v/>
      </c>
      <c r="E11" s="14">
        <f>C11+D11</f>
        <v/>
      </c>
      <c r="F11" s="11" t="n">
        <v>46205</v>
      </c>
      <c r="G11" s="9" t="n">
        <v>1300</v>
      </c>
      <c r="H11" s="15">
        <f>IF(F11="",MAX(0,'Lease Setup'!$B$11-(B11+'Lease Setup'!$B$7)),MAX(0,F11-(B11+'Lease Setup'!$B$7)))</f>
        <v/>
      </c>
      <c r="I11" s="14">
        <f>IF(OR(H11&lt;=0,C11&lt;=0),0,IF('Lease Setup'!$B$10&gt;0,MIN(IF('Lease Setup'!$B$8="Flat",'Lease Setup'!$B$9,IF('Lease Setup'!$B$8="Percent",C11*'Lease Setup'!$B$9,IF('Lease Setup'!$B$8="Daily",'Lease Setup'!$B$9*H11,0))),'Lease Setup'!$B$10),IF('Lease Setup'!$B$8="Flat",'Lease Setup'!$B$9,IF('Lease Setup'!$B$8="Percent",C11*'Lease Setup'!$B$9,IF('Lease Setup'!$B$8="Daily",'Lease Setup'!$B$9*H11,0)))))</f>
        <v/>
      </c>
      <c r="J11" s="14">
        <f>E11+I11</f>
        <v/>
      </c>
      <c r="K11" s="14">
        <f>J11-G11</f>
        <v/>
      </c>
      <c r="L11" s="15">
        <f>IF(J11&lt;0,"Credit",IF(J11=0,"Paid",IF(OR(G11="",G11=0),"Unpaid",IF(K11&lt;0,"Credit",IF(K11=0,"Paid","Partial")))))</f>
        <v/>
      </c>
      <c r="M11" s="16" t="inlineStr">
        <is>
          <t>Overpaid by $100 — becomes a credit (negative balance).</t>
        </is>
      </c>
    </row>
    <row r="12">
      <c r="A12" s="7" t="inlineStr">
        <is>
          <t>2026-08</t>
        </is>
      </c>
      <c r="B12" s="11" t="n">
        <v>46235</v>
      </c>
      <c r="C12" s="9" t="n">
        <v>1200</v>
      </c>
      <c r="D12" s="14">
        <f>K11</f>
        <v/>
      </c>
      <c r="E12" s="14">
        <f>C12+D12</f>
        <v/>
      </c>
      <c r="F12" s="11" t="n">
        <v>46235</v>
      </c>
      <c r="G12" s="9" t="n">
        <v>1100</v>
      </c>
      <c r="H12" s="15">
        <f>IF(F12="",MAX(0,'Lease Setup'!$B$11-(B12+'Lease Setup'!$B$7)),MAX(0,F12-(B12+'Lease Setup'!$B$7)))</f>
        <v/>
      </c>
      <c r="I12" s="14">
        <f>IF(OR(H12&lt;=0,C12&lt;=0),0,IF('Lease Setup'!$B$10&gt;0,MIN(IF('Lease Setup'!$B$8="Flat",'Lease Setup'!$B$9,IF('Lease Setup'!$B$8="Percent",C12*'Lease Setup'!$B$9,IF('Lease Setup'!$B$8="Daily",'Lease Setup'!$B$9*H12,0))),'Lease Setup'!$B$10),IF('Lease Setup'!$B$8="Flat",'Lease Setup'!$B$9,IF('Lease Setup'!$B$8="Percent",C12*'Lease Setup'!$B$9,IF('Lease Setup'!$B$8="Daily",'Lease Setup'!$B$9*H12,0)))))</f>
        <v/>
      </c>
      <c r="J12" s="14">
        <f>E12+I12</f>
        <v/>
      </c>
      <c r="K12" s="14">
        <f>J12-G12</f>
        <v/>
      </c>
      <c r="L12" s="15">
        <f>IF(J12&lt;0,"Credit",IF(J12=0,"Paid",IF(OR(G12="",G12=0),"Unpaid",IF(K12&lt;0,"Credit",IF(K12=0,"Paid","Partial")))))</f>
        <v/>
      </c>
      <c r="M12" s="16" t="inlineStr">
        <is>
          <t>Credit from July applied; tenant pays the reduced amount exactly — balance back to $0.</t>
        </is>
      </c>
    </row>
    <row r="13">
      <c r="A13" s="7" t="inlineStr">
        <is>
          <t>2026-09</t>
        </is>
      </c>
      <c r="B13" s="11" t="n">
        <v>46266</v>
      </c>
      <c r="C13" s="9" t="n">
        <v>0</v>
      </c>
      <c r="D13" s="14">
        <f>K12</f>
        <v/>
      </c>
      <c r="E13" s="14">
        <f>C13+D13</f>
        <v/>
      </c>
      <c r="F13" s="11" t="n"/>
      <c r="G13" s="9" t="n"/>
      <c r="H13" s="15">
        <f>IF(F13="",MAX(0,'Lease Setup'!$B$11-(B13+'Lease Setup'!$B$7)),MAX(0,F13-(B13+'Lease Setup'!$B$7)))</f>
        <v/>
      </c>
      <c r="I13" s="14">
        <f>IF(OR(H13&lt;=0,C13&lt;=0),0,IF('Lease Setup'!$B$10&gt;0,MIN(IF('Lease Setup'!$B$8="Flat",'Lease Setup'!$B$9,IF('Lease Setup'!$B$8="Percent",C13*'Lease Setup'!$B$9,IF('Lease Setup'!$B$8="Daily",'Lease Setup'!$B$9*H13,0))),'Lease Setup'!$B$10),IF('Lease Setup'!$B$8="Flat",'Lease Setup'!$B$9,IF('Lease Setup'!$B$8="Percent",C13*'Lease Setup'!$B$9,IF('Lease Setup'!$B$8="Daily",'Lease Setup'!$B$9*H13,0)))))</f>
        <v/>
      </c>
      <c r="J13" s="14">
        <f>E13+I13</f>
        <v/>
      </c>
      <c r="K13" s="14">
        <f>J13-G13</f>
        <v/>
      </c>
      <c r="L13" s="15">
        <f>IF(J13&lt;0,"Credit",IF(J13=0,"Paid",IF(OR(G13="",G13=0),"Unpaid",IF(K13&lt;0,"Credit",IF(K13=0,"Paid","Partial")))))</f>
        <v/>
      </c>
      <c r="M13" s="16" t="inlineStr">
        <is>
          <t>Vacant unit this period — $0 rent due, must not error or charge a fee.</t>
        </is>
      </c>
    </row>
    <row r="14">
      <c r="A14" s="7" t="inlineStr">
        <is>
          <t>2026-10</t>
        </is>
      </c>
      <c r="B14" s="11" t="n">
        <v>46296</v>
      </c>
      <c r="C14" s="9" t="n">
        <v>1200</v>
      </c>
      <c r="D14" s="14">
        <f>K13</f>
        <v/>
      </c>
      <c r="E14" s="14">
        <f>C14+D14</f>
        <v/>
      </c>
      <c r="F14" s="11" t="n">
        <v>46315</v>
      </c>
      <c r="G14" s="9" t="n">
        <v>1200</v>
      </c>
      <c r="H14" s="15">
        <f>IF(F14="",MAX(0,'Lease Setup'!$B$11-(B14+'Lease Setup'!$B$7)),MAX(0,F14-(B14+'Lease Setup'!$B$7)))</f>
        <v/>
      </c>
      <c r="I14" s="14">
        <f>IF(OR(H14&lt;=0,C14&lt;=0),0,IF('Lease Setup'!$B$10&gt;0,MIN(IF('Lease Setup'!$B$8="Flat",'Lease Setup'!$B$9,IF('Lease Setup'!$B$8="Percent",C14*'Lease Setup'!$B$9,IF('Lease Setup'!$B$8="Daily",'Lease Setup'!$B$9*H14,0))),'Lease Setup'!$B$10),IF('Lease Setup'!$B$8="Flat",'Lease Setup'!$B$9,IF('Lease Setup'!$B$8="Percent",C14*'Lease Setup'!$B$9,IF('Lease Setup'!$B$8="Daily",'Lease Setup'!$B$9*H14,0)))))</f>
        <v/>
      </c>
      <c r="J14" s="14">
        <f>E14+I14</f>
        <v/>
      </c>
      <c r="K14" s="14">
        <f>J14-G14</f>
        <v/>
      </c>
      <c r="L14" s="15">
        <f>IF(J14&lt;0,"Credit",IF(J14=0,"Paid",IF(OR(G14="",G14=0),"Unpaid",IF(K14&lt;0,"Credit",IF(K14=0,"Paid","Partial")))))</f>
        <v/>
      </c>
      <c r="M14" s="16" t="inlineStr">
        <is>
          <t>Paid 14 days after the grace cutoff — the $10/day fee ($140 uncapped) should be capped at $50.</t>
        </is>
      </c>
    </row>
    <row r="15">
      <c r="A15" s="7" t="inlineStr">
        <is>
          <t>2026-11</t>
        </is>
      </c>
      <c r="B15" s="11" t="n">
        <v>46327</v>
      </c>
      <c r="C15" s="9" t="n">
        <v>1200</v>
      </c>
      <c r="D15" s="14">
        <f>K14</f>
        <v/>
      </c>
      <c r="E15" s="14">
        <f>C15+D15</f>
        <v/>
      </c>
      <c r="F15" s="11" t="n"/>
      <c r="G15" s="9" t="n"/>
      <c r="H15" s="15">
        <f>IF(F15="",MAX(0,'Lease Setup'!$B$11-(B15+'Lease Setup'!$B$7)),MAX(0,F15-(B15+'Lease Setup'!$B$7)))</f>
        <v/>
      </c>
      <c r="I15" s="14">
        <f>IF(OR(H15&lt;=0,C15&lt;=0),0,IF('Lease Setup'!$B$10&gt;0,MIN(IF('Lease Setup'!$B$8="Flat",'Lease Setup'!$B$9,IF('Lease Setup'!$B$8="Percent",C15*'Lease Setup'!$B$9,IF('Lease Setup'!$B$8="Daily",'Lease Setup'!$B$9*H15,0))),'Lease Setup'!$B$10),IF('Lease Setup'!$B$8="Flat",'Lease Setup'!$B$9,IF('Lease Setup'!$B$8="Percent",C15*'Lease Setup'!$B$9,IF('Lease Setup'!$B$8="Daily",'Lease Setup'!$B$9*H15,0)))))</f>
        <v/>
      </c>
      <c r="J15" s="14">
        <f>E15+I15</f>
        <v/>
      </c>
      <c r="K15" s="14">
        <f>J15-G15</f>
        <v/>
      </c>
      <c r="L15" s="15">
        <f>IF(J15&lt;0,"Credit",IF(J15=0,"Paid",IF(OR(G15="",G15=0),"Unpaid",IF(K15&lt;0,"Credit",IF(K15=0,"Paid","Partial")))))</f>
        <v/>
      </c>
      <c r="M15" s="16" t="inlineStr">
        <is>
          <t>Blank continuation row — same formulas, no sample data.</t>
        </is>
      </c>
    </row>
    <row r="16">
      <c r="A16" s="7" t="inlineStr">
        <is>
          <t>2026-12</t>
        </is>
      </c>
      <c r="B16" s="11" t="n">
        <v>46357</v>
      </c>
      <c r="C16" s="9" t="n">
        <v>1200</v>
      </c>
      <c r="D16" s="14">
        <f>K15</f>
        <v/>
      </c>
      <c r="E16" s="14">
        <f>C16+D16</f>
        <v/>
      </c>
      <c r="F16" s="11" t="n"/>
      <c r="G16" s="9" t="n"/>
      <c r="H16" s="15">
        <f>IF(F16="",MAX(0,'Lease Setup'!$B$11-(B16+'Lease Setup'!$B$7)),MAX(0,F16-(B16+'Lease Setup'!$B$7)))</f>
        <v/>
      </c>
      <c r="I16" s="14">
        <f>IF(OR(H16&lt;=0,C16&lt;=0),0,IF('Lease Setup'!$B$10&gt;0,MIN(IF('Lease Setup'!$B$8="Flat",'Lease Setup'!$B$9,IF('Lease Setup'!$B$8="Percent",C16*'Lease Setup'!$B$9,IF('Lease Setup'!$B$8="Daily",'Lease Setup'!$B$9*H16,0))),'Lease Setup'!$B$10),IF('Lease Setup'!$B$8="Flat",'Lease Setup'!$B$9,IF('Lease Setup'!$B$8="Percent",C16*'Lease Setup'!$B$9,IF('Lease Setup'!$B$8="Daily",'Lease Setup'!$B$9*H16,0)))))</f>
        <v/>
      </c>
      <c r="J16" s="14">
        <f>E16+I16</f>
        <v/>
      </c>
      <c r="K16" s="14">
        <f>J16-G16</f>
        <v/>
      </c>
      <c r="L16" s="15">
        <f>IF(J16&lt;0,"Credit",IF(J16=0,"Paid",IF(OR(G16="",G16=0),"Unpaid",IF(K16&lt;0,"Credit",IF(K16=0,"Paid","Partial")))))</f>
        <v/>
      </c>
      <c r="M16" s="16" t="inlineStr">
        <is>
          <t>Blank continuation row — same formulas, no sample data.</t>
        </is>
      </c>
    </row>
    <row r="18">
      <c r="A18" s="6" t="inlineStr">
        <is>
          <t>Totals</t>
        </is>
      </c>
      <c r="C18" s="17">
        <f>SUM(C5:C16)</f>
        <v/>
      </c>
      <c r="G18" s="17">
        <f>SUM(G5:G16)</f>
        <v/>
      </c>
      <c r="I18" s="17">
        <f>SUM(I5:I16)</f>
        <v/>
      </c>
      <c r="J18" s="17">
        <f>SUM(J5:J16)</f>
        <v/>
      </c>
    </row>
    <row r="20">
      <c r="A20" s="6" t="inlineStr">
        <is>
          <t>Reconciliation check (should be $0.00):</t>
        </is>
      </c>
      <c r="E20" s="17">
        <f>K16-(SUM(C5:C16)+SUM(I5:I16)-SUM(G5:G16))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2026-10-12T00:16:53Z</dcterms:created>
  <dcterms:modified xmlns:dcterms="http://purl.org/dc/terms/" xmlns:xsi="http://www.w3.org/2001/XMLSchema-instance" xsi:type="dcterms:W3CDTF">2026-10-12T00:16:53Z</dcterms:modified>
</cp:coreProperties>
</file>