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Invoices" sheetId="2" state="visible" r:id="rId2"/>
    <sheet xmlns:r="http://schemas.openxmlformats.org/officeDocument/2006/relationships" name="Payments" sheetId="3" state="visible" r:id="rId3"/>
    <sheet xmlns:r="http://schemas.openxmlformats.org/officeDocument/2006/relationships" name="Aging Report" sheetId="4" state="visible" r:id="rId4"/>
    <sheet xmlns:r="http://schemas.openxmlformats.org/officeDocument/2006/relationships" name="Automation (optional)" sheetId="5" state="visible" r:id="rId5"/>
  </sheets>
  <definedNames/>
  <calcPr calcId="124519" fullCalcOnLoad="1"/>
</workbook>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00" customWidth="1" min="1" max="1"/>
  </cols>
  <sheetData>
    <row r="1">
      <c r="A1" s="1" t="inlineStr">
        <is>
          <t>Freelance Invoice Tracker &amp; AR Aging (0-30 / 31-60 / 61-90 / 90+)</t>
        </is>
      </c>
    </row>
    <row r="2">
      <c r="A2" s="2" t="inlineStr">
        <is>
          <t>bytecraftguide.com — free template. Verified by LibreOffice recalculation; see the article for what was and wasn't tested, and what Microsoft Excel itself was not used for.</t>
        </is>
      </c>
    </row>
    <row r="3">
      <c r="A3" s="3" t="inlineStr"/>
    </row>
    <row r="4">
      <c r="A4" s="3" t="inlineStr">
        <is>
          <t>1. Go to the 'Invoices' sheet. Yellow cells are inputs. Enter one row per invoice: Invoice #, Client, Invoice Date, Due Date, Invoice Amount.</t>
        </is>
      </c>
    </row>
    <row r="5">
      <c r="A5" s="3" t="inlineStr">
        <is>
          <t>2. Go to the 'Payments' sheet. Log every payment as its own row (Payment Date, Invoice #, Amount Paid) — including partial payments. This is the step most free aging templates skip.</t>
        </is>
      </c>
    </row>
    <row r="6">
      <c r="A6" s="3" t="inlineStr">
        <is>
          <t>3. Open 'Aging Report'. Everything there is a formula: it pulls total paid per invoice from the Payments sheet, computes the remaining balance, and ages the BALANCE — not the original invoice amount.</t>
        </is>
      </c>
    </row>
    <row r="7">
      <c r="A7" s="3" t="inlineStr">
        <is>
          <t>4. The 'Reconciliation check' row at the bottom of 'Aging Report' must read $0.00. If it doesn't, a formula was overwritten — fix that before trusting the report.</t>
        </is>
      </c>
    </row>
    <row r="8">
      <c r="A8" s="3" t="inlineStr">
        <is>
          <t>5. Why this matters: most free AR aging templates age the full original invoice amount even after a partial payment, which overstates how much is actually overdue. This template ages the unpaid balance only, and proves the buckets reconcile to the cent. Invoices with no due date yet (drafts/quotes) are called out separately in the 'No due date (unaged)' column instead of silently vanishing from the totals.</t>
        </is>
      </c>
    </row>
    <row r="9">
      <c r="A9" s="3" t="inlineStr">
        <is>
          <t>6. Google Sheets: File &gt; Import &gt; Upload to use this as a Google Sheet. All formulas used here (SUMIF, IF, MAX, TODAY) are supported identically in Google Sheets.</t>
        </is>
      </c>
    </row>
    <row r="10">
      <c r="A10" s="3" t="inlineStr">
        <is>
          <t>7. 'Automation (optional)' sheet has a Google Apps Script you can add AFTER importing to Google Sheets, to email yourself a daily summary of newly-overdue invoices. It is not required — the tracker works standalone in Excel.</t>
        </is>
      </c>
    </row>
    <row r="11">
      <c r="A11" s="3" t="inlineStr">
        <is>
          <t>8. Not legal or tax advice. Late-fee rules vary by state/country — this template does not calculate late fees; add your own rate in a copy if your contract specifies 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14" customWidth="1" min="3" max="3"/>
    <col width="14" customWidth="1" min="4" max="4"/>
    <col width="16" customWidth="1" min="5" max="5"/>
  </cols>
  <sheetData>
    <row r="1">
      <c r="A1" s="4" t="inlineStr">
        <is>
          <t>Invoice #</t>
        </is>
      </c>
      <c r="B1" s="4" t="inlineStr">
        <is>
          <t>Client</t>
        </is>
      </c>
      <c r="C1" s="4" t="inlineStr">
        <is>
          <t>Invoice Date</t>
        </is>
      </c>
      <c r="D1" s="4" t="inlineStr">
        <is>
          <t>Due Date</t>
        </is>
      </c>
      <c r="E1" s="4" t="inlineStr">
        <is>
          <t>Invoice Amount</t>
        </is>
      </c>
    </row>
    <row r="2">
      <c r="A2" s="5" t="inlineStr">
        <is>
          <t>INV-1001</t>
        </is>
      </c>
      <c r="B2" s="5" t="inlineStr">
        <is>
          <t>Harbor Light Studio</t>
        </is>
      </c>
      <c r="C2" s="6" t="n">
        <v>46240</v>
      </c>
      <c r="D2" s="6" t="n">
        <v>46270</v>
      </c>
      <c r="E2" s="7" t="n">
        <v>1200</v>
      </c>
    </row>
    <row r="3">
      <c r="A3" s="5" t="inlineStr">
        <is>
          <t>INV-1002</t>
        </is>
      </c>
      <c r="B3" s="5" t="inlineStr">
        <is>
          <t>Harbor Light Studio</t>
        </is>
      </c>
      <c r="C3" s="6" t="n">
        <v>46239</v>
      </c>
      <c r="D3" s="6" t="n">
        <v>46269</v>
      </c>
      <c r="E3" s="7" t="n">
        <v>800</v>
      </c>
    </row>
    <row r="4">
      <c r="A4" s="5" t="inlineStr">
        <is>
          <t>INV-1003</t>
        </is>
      </c>
      <c r="B4" s="5" t="inlineStr">
        <is>
          <t>Northwind Consulting</t>
        </is>
      </c>
      <c r="C4" s="6" t="n">
        <v>46210</v>
      </c>
      <c r="D4" s="6" t="n">
        <v>46240</v>
      </c>
      <c r="E4" s="7" t="n">
        <v>1500</v>
      </c>
    </row>
    <row r="5">
      <c r="A5" s="5" t="inlineStr">
        <is>
          <t>INV-1004</t>
        </is>
      </c>
      <c r="B5" s="5" t="inlineStr">
        <is>
          <t>Northwind Consulting</t>
        </is>
      </c>
      <c r="C5" s="6" t="n">
        <v>46209</v>
      </c>
      <c r="D5" s="6" t="n">
        <v>46239</v>
      </c>
      <c r="E5" s="7" t="n">
        <v>950</v>
      </c>
    </row>
    <row r="6">
      <c r="A6" s="5" t="inlineStr">
        <is>
          <t>INV-1005</t>
        </is>
      </c>
      <c r="B6" s="5" t="inlineStr">
        <is>
          <t>Blue Fern Design</t>
        </is>
      </c>
      <c r="C6" s="6" t="n">
        <v>46180</v>
      </c>
      <c r="D6" s="6" t="n">
        <v>46210</v>
      </c>
      <c r="E6" s="7" t="n">
        <v>2100</v>
      </c>
    </row>
    <row r="7">
      <c r="A7" s="5" t="inlineStr">
        <is>
          <t>INV-1006</t>
        </is>
      </c>
      <c r="B7" s="5" t="inlineStr">
        <is>
          <t>Blue Fern Design</t>
        </is>
      </c>
      <c r="C7" s="6" t="n">
        <v>46179</v>
      </c>
      <c r="D7" s="6" t="n">
        <v>46209</v>
      </c>
      <c r="E7" s="7" t="n">
        <v>640</v>
      </c>
    </row>
    <row r="8">
      <c r="A8" s="5" t="inlineStr">
        <is>
          <t>INV-1007</t>
        </is>
      </c>
      <c r="B8" s="5" t="inlineStr">
        <is>
          <t>Cedar &amp; Co.</t>
        </is>
      </c>
      <c r="C8" s="6" t="n">
        <v>46280</v>
      </c>
      <c r="D8" s="6" t="n">
        <v>46310</v>
      </c>
      <c r="E8" s="7" t="n">
        <v>500</v>
      </c>
    </row>
    <row r="9">
      <c r="A9" s="5" t="inlineStr">
        <is>
          <t>INV-1008</t>
        </is>
      </c>
      <c r="B9" s="5" t="inlineStr">
        <is>
          <t>Cedar &amp; Co.</t>
        </is>
      </c>
      <c r="C9" s="6" t="n">
        <v>46270</v>
      </c>
      <c r="D9" s="6" t="n">
        <v>46300</v>
      </c>
      <c r="E9" s="7" t="n">
        <v>300</v>
      </c>
    </row>
    <row r="10">
      <c r="A10" s="5" t="inlineStr">
        <is>
          <t>INV-1009</t>
        </is>
      </c>
      <c r="B10" s="5" t="inlineStr">
        <is>
          <t>Pike Street Bakery</t>
        </is>
      </c>
      <c r="C10" s="6" t="n">
        <v>46269</v>
      </c>
      <c r="D10" s="6" t="n">
        <v>46299</v>
      </c>
      <c r="E10" s="7" t="n">
        <v>275</v>
      </c>
    </row>
    <row r="11">
      <c r="A11" s="5" t="inlineStr">
        <is>
          <t>INV-1010</t>
        </is>
      </c>
      <c r="B11" s="5" t="inlineStr">
        <is>
          <t>Pike Street Bakery</t>
        </is>
      </c>
      <c r="C11" s="6" t="n">
        <v>46255</v>
      </c>
      <c r="D11" s="6" t="n">
        <v>46285</v>
      </c>
      <c r="E11" s="7" t="n">
        <v>900</v>
      </c>
    </row>
    <row r="12">
      <c r="A12" s="5" t="inlineStr">
        <is>
          <t>INV-1011</t>
        </is>
      </c>
      <c r="B12" s="5" t="inlineStr">
        <is>
          <t>Rivergate Media</t>
        </is>
      </c>
      <c r="C12" s="6" t="n">
        <v>46290</v>
      </c>
      <c r="D12" s="6" t="n">
        <v>46320</v>
      </c>
      <c r="E12" s="7" t="n">
        <v>400</v>
      </c>
    </row>
    <row r="13">
      <c r="A13" s="5" t="inlineStr">
        <is>
          <t>INV-1012</t>
        </is>
      </c>
      <c r="B13" s="5" t="inlineStr">
        <is>
          <t>Rivergate Media</t>
        </is>
      </c>
      <c r="C13" s="6" t="n">
        <v>46250</v>
      </c>
      <c r="D13" s="6" t="n">
        <v>46280</v>
      </c>
      <c r="E13" s="7" t="n">
        <v>650</v>
      </c>
    </row>
    <row r="14">
      <c r="A14" s="5" t="inlineStr">
        <is>
          <t>INV-1013</t>
        </is>
      </c>
      <c r="B14" s="5" t="inlineStr">
        <is>
          <t>Solstice Analytics</t>
        </is>
      </c>
      <c r="C14" s="6" t="n">
        <v>46285</v>
      </c>
      <c r="D14" s="6" t="n">
        <v>46305</v>
      </c>
      <c r="E14" s="7" t="n">
        <v>0</v>
      </c>
    </row>
    <row r="15">
      <c r="A15" s="5" t="inlineStr">
        <is>
          <t>INV-1014</t>
        </is>
      </c>
      <c r="B15" s="5" t="inlineStr">
        <is>
          <t>Solstice Analytics</t>
        </is>
      </c>
      <c r="C15" s="6" t="n">
        <v>46230</v>
      </c>
      <c r="D15" s="6" t="n">
        <v>46260</v>
      </c>
      <c r="E15" s="7" t="n">
        <v>500</v>
      </c>
    </row>
    <row r="16">
      <c r="A16" s="5" t="inlineStr">
        <is>
          <t>INV-1015</t>
        </is>
      </c>
      <c r="B16" s="5" t="inlineStr">
        <is>
          <t>Marigold Events</t>
        </is>
      </c>
      <c r="C16" s="6" t="n"/>
      <c r="D16" s="6" t="n"/>
      <c r="E16" s="7" t="n">
        <v>1100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6" customWidth="1" min="3" max="3"/>
  </cols>
  <sheetData>
    <row r="1">
      <c r="A1" s="4" t="inlineStr">
        <is>
          <t>Payment Date</t>
        </is>
      </c>
      <c r="B1" s="4" t="inlineStr">
        <is>
          <t>Invoice #</t>
        </is>
      </c>
      <c r="C1" s="4" t="inlineStr">
        <is>
          <t>Amount Paid</t>
        </is>
      </c>
    </row>
    <row r="2">
      <c r="A2" s="6" t="n">
        <v>46260</v>
      </c>
      <c r="B2" s="5" t="inlineStr">
        <is>
          <t>INV-1010</t>
        </is>
      </c>
      <c r="C2" s="7" t="n">
        <v>400</v>
      </c>
    </row>
    <row r="3">
      <c r="A3" s="6" t="n">
        <v>46280</v>
      </c>
      <c r="B3" s="5" t="inlineStr">
        <is>
          <t>INV-1010</t>
        </is>
      </c>
      <c r="C3" s="7" t="n">
        <v>150</v>
      </c>
    </row>
    <row r="4">
      <c r="A4" s="6" t="n">
        <v>46295</v>
      </c>
      <c r="B4" s="5" t="inlineStr">
        <is>
          <t>INV-1011</t>
        </is>
      </c>
      <c r="C4" s="7" t="n">
        <v>400</v>
      </c>
    </row>
    <row r="5">
      <c r="A5" s="6" t="n">
        <v>46282</v>
      </c>
      <c r="B5" s="5" t="inlineStr">
        <is>
          <t>INV-1012</t>
        </is>
      </c>
      <c r="C5" s="7" t="n">
        <v>650</v>
      </c>
    </row>
    <row r="6">
      <c r="A6" s="6" t="n">
        <v>46288</v>
      </c>
      <c r="B6" s="5" t="inlineStr">
        <is>
          <t>INV-1013</t>
        </is>
      </c>
      <c r="C6" s="7" t="n">
        <v>0</v>
      </c>
    </row>
    <row r="7">
      <c r="A7" s="6" t="n">
        <v>46235</v>
      </c>
      <c r="B7" s="5" t="inlineStr">
        <is>
          <t>INV-1014</t>
        </is>
      </c>
      <c r="C7" s="7" t="n">
        <v>700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21"/>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14" customWidth="1" min="3" max="3"/>
    <col width="14" customWidth="1" min="4" max="4"/>
    <col width="15" customWidth="1" min="5" max="5"/>
    <col width="14" customWidth="1" min="6" max="6"/>
    <col width="14" customWidth="1" min="7" max="7"/>
    <col width="14" customWidth="1" min="8" max="8"/>
    <col width="11" customWidth="1" min="9" max="9"/>
    <col width="12" customWidth="1" min="10" max="10"/>
    <col width="12" customWidth="1" min="11" max="11"/>
    <col width="12" customWidth="1" min="12" max="12"/>
    <col width="12" customWidth="1" min="13" max="13"/>
    <col width="12" customWidth="1" min="14" max="14"/>
    <col width="12" customWidth="1" min="15" max="15"/>
    <col width="18" customWidth="1" min="16" max="16"/>
  </cols>
  <sheetData>
    <row r="1">
      <c r="A1" s="4" t="inlineStr">
        <is>
          <t>Invoice #</t>
        </is>
      </c>
      <c r="B1" s="4" t="inlineStr">
        <is>
          <t>Client</t>
        </is>
      </c>
      <c r="C1" s="4" t="inlineStr">
        <is>
          <t>Invoice Date</t>
        </is>
      </c>
      <c r="D1" s="4" t="inlineStr">
        <is>
          <t>Due Date</t>
        </is>
      </c>
      <c r="E1" s="4" t="inlineStr">
        <is>
          <t>Invoice Amount</t>
        </is>
      </c>
      <c r="F1" s="4" t="inlineStr">
        <is>
          <t>Amount Paid</t>
        </is>
      </c>
      <c r="G1" s="4" t="inlineStr">
        <is>
          <t>Balance Due</t>
        </is>
      </c>
      <c r="H1" s="4" t="inlineStr">
        <is>
          <t>Days Past Due</t>
        </is>
      </c>
      <c r="I1" s="4" t="inlineStr">
        <is>
          <t>Status</t>
        </is>
      </c>
      <c r="J1" s="4" t="inlineStr">
        <is>
          <t>Bucket</t>
        </is>
      </c>
      <c r="K1" s="4" t="inlineStr">
        <is>
          <t>Current</t>
        </is>
      </c>
      <c r="L1" s="4" t="inlineStr">
        <is>
          <t>1-30 days</t>
        </is>
      </c>
      <c r="M1" s="4" t="inlineStr">
        <is>
          <t>31-60 days</t>
        </is>
      </c>
      <c r="N1" s="4" t="inlineStr">
        <is>
          <t>61-90 days</t>
        </is>
      </c>
      <c r="O1" s="4" t="inlineStr">
        <is>
          <t>90+ days</t>
        </is>
      </c>
      <c r="P1" s="4" t="inlineStr">
        <is>
          <t>No due date (unaged)</t>
        </is>
      </c>
    </row>
    <row r="2">
      <c r="A2" s="8">
        <f>Invoices!A2</f>
        <v/>
      </c>
      <c r="B2" s="8">
        <f>Invoices!B2</f>
        <v/>
      </c>
      <c r="C2" s="9">
        <f>Invoices!C2</f>
        <v/>
      </c>
      <c r="D2" s="9">
        <f>IF(Invoices!D2="","",Invoices!D2)</f>
        <v/>
      </c>
      <c r="E2" s="10">
        <f>Invoices!E2</f>
        <v/>
      </c>
      <c r="F2" s="10">
        <f>ROUND(SUMIF(Payments!$B$2:$B$7,A2,Payments!$C$2:$C$7),2)</f>
        <v/>
      </c>
      <c r="G2" s="10">
        <f>ROUND(E2-F2,2)</f>
        <v/>
      </c>
      <c r="H2" s="8">
        <f>IF(D2="","",MAX(0,TODAY()-D2))</f>
        <v/>
      </c>
      <c r="I2" s="8">
        <f>IF(D2="","No due date",IF(G2&lt;=0,"Paid",IF(H2=0,"Current","Overdue")))</f>
        <v/>
      </c>
      <c r="J2" s="8">
        <f>IF(D2="","N/A",IF(G2&lt;=0,"Paid",IF(H2=0,"Current",IF(H2&lt;=30,"1-30 days",IF(H2&lt;=60,"31-60 days",IF(H2&lt;=90,"61-90 days","90+ days"))))))</f>
        <v/>
      </c>
      <c r="K2" s="10">
        <f>IF(J2="Current",G2,0)</f>
        <v/>
      </c>
      <c r="L2" s="10">
        <f>IF(J2="1-30 days",G2,0)</f>
        <v/>
      </c>
      <c r="M2" s="10">
        <f>IF(J2="31-60 days",G2,0)</f>
        <v/>
      </c>
      <c r="N2" s="10">
        <f>IF(J2="61-90 days",G2,0)</f>
        <v/>
      </c>
      <c r="O2" s="10">
        <f>IF(J2="90+ days",G2,0)</f>
        <v/>
      </c>
      <c r="P2" s="10">
        <f>IF(AND(J2="N/A",G2&gt;0),G2,0)</f>
        <v/>
      </c>
    </row>
    <row r="3">
      <c r="A3" s="8">
        <f>Invoices!A3</f>
        <v/>
      </c>
      <c r="B3" s="8">
        <f>Invoices!B3</f>
        <v/>
      </c>
      <c r="C3" s="9">
        <f>Invoices!C3</f>
        <v/>
      </c>
      <c r="D3" s="9">
        <f>IF(Invoices!D3="","",Invoices!D3)</f>
        <v/>
      </c>
      <c r="E3" s="10">
        <f>Invoices!E3</f>
        <v/>
      </c>
      <c r="F3" s="10">
        <f>ROUND(SUMIF(Payments!$B$2:$B$7,A3,Payments!$C$2:$C$7),2)</f>
        <v/>
      </c>
      <c r="G3" s="10">
        <f>ROUND(E3-F3,2)</f>
        <v/>
      </c>
      <c r="H3" s="8">
        <f>IF(D3="","",MAX(0,TODAY()-D3))</f>
        <v/>
      </c>
      <c r="I3" s="8">
        <f>IF(D3="","No due date",IF(G3&lt;=0,"Paid",IF(H3=0,"Current","Overdue")))</f>
        <v/>
      </c>
      <c r="J3" s="8">
        <f>IF(D3="","N/A",IF(G3&lt;=0,"Paid",IF(H3=0,"Current",IF(H3&lt;=30,"1-30 days",IF(H3&lt;=60,"31-60 days",IF(H3&lt;=90,"61-90 days","90+ days"))))))</f>
        <v/>
      </c>
      <c r="K3" s="10">
        <f>IF(J3="Current",G3,0)</f>
        <v/>
      </c>
      <c r="L3" s="10">
        <f>IF(J3="1-30 days",G3,0)</f>
        <v/>
      </c>
      <c r="M3" s="10">
        <f>IF(J3="31-60 days",G3,0)</f>
        <v/>
      </c>
      <c r="N3" s="10">
        <f>IF(J3="61-90 days",G3,0)</f>
        <v/>
      </c>
      <c r="O3" s="10">
        <f>IF(J3="90+ days",G3,0)</f>
        <v/>
      </c>
      <c r="P3" s="10">
        <f>IF(AND(J3="N/A",G3&gt;0),G3,0)</f>
        <v/>
      </c>
    </row>
    <row r="4">
      <c r="A4" s="8">
        <f>Invoices!A4</f>
        <v/>
      </c>
      <c r="B4" s="8">
        <f>Invoices!B4</f>
        <v/>
      </c>
      <c r="C4" s="9">
        <f>Invoices!C4</f>
        <v/>
      </c>
      <c r="D4" s="9">
        <f>IF(Invoices!D4="","",Invoices!D4)</f>
        <v/>
      </c>
      <c r="E4" s="10">
        <f>Invoices!E4</f>
        <v/>
      </c>
      <c r="F4" s="10">
        <f>ROUND(SUMIF(Payments!$B$2:$B$7,A4,Payments!$C$2:$C$7),2)</f>
        <v/>
      </c>
      <c r="G4" s="10">
        <f>ROUND(E4-F4,2)</f>
        <v/>
      </c>
      <c r="H4" s="8">
        <f>IF(D4="","",MAX(0,TODAY()-D4))</f>
        <v/>
      </c>
      <c r="I4" s="8">
        <f>IF(D4="","No due date",IF(G4&lt;=0,"Paid",IF(H4=0,"Current","Overdue")))</f>
        <v/>
      </c>
      <c r="J4" s="8">
        <f>IF(D4="","N/A",IF(G4&lt;=0,"Paid",IF(H4=0,"Current",IF(H4&lt;=30,"1-30 days",IF(H4&lt;=60,"31-60 days",IF(H4&lt;=90,"61-90 days","90+ days"))))))</f>
        <v/>
      </c>
      <c r="K4" s="10">
        <f>IF(J4="Current",G4,0)</f>
        <v/>
      </c>
      <c r="L4" s="10">
        <f>IF(J4="1-30 days",G4,0)</f>
        <v/>
      </c>
      <c r="M4" s="10">
        <f>IF(J4="31-60 days",G4,0)</f>
        <v/>
      </c>
      <c r="N4" s="10">
        <f>IF(J4="61-90 days",G4,0)</f>
        <v/>
      </c>
      <c r="O4" s="10">
        <f>IF(J4="90+ days",G4,0)</f>
        <v/>
      </c>
      <c r="P4" s="10">
        <f>IF(AND(J4="N/A",G4&gt;0),G4,0)</f>
        <v/>
      </c>
    </row>
    <row r="5">
      <c r="A5" s="8">
        <f>Invoices!A5</f>
        <v/>
      </c>
      <c r="B5" s="8">
        <f>Invoices!B5</f>
        <v/>
      </c>
      <c r="C5" s="9">
        <f>Invoices!C5</f>
        <v/>
      </c>
      <c r="D5" s="9">
        <f>IF(Invoices!D5="","",Invoices!D5)</f>
        <v/>
      </c>
      <c r="E5" s="10">
        <f>Invoices!E5</f>
        <v/>
      </c>
      <c r="F5" s="10">
        <f>ROUND(SUMIF(Payments!$B$2:$B$7,A5,Payments!$C$2:$C$7),2)</f>
        <v/>
      </c>
      <c r="G5" s="10">
        <f>ROUND(E5-F5,2)</f>
        <v/>
      </c>
      <c r="H5" s="8">
        <f>IF(D5="","",MAX(0,TODAY()-D5))</f>
        <v/>
      </c>
      <c r="I5" s="8">
        <f>IF(D5="","No due date",IF(G5&lt;=0,"Paid",IF(H5=0,"Current","Overdue")))</f>
        <v/>
      </c>
      <c r="J5" s="8">
        <f>IF(D5="","N/A",IF(G5&lt;=0,"Paid",IF(H5=0,"Current",IF(H5&lt;=30,"1-30 days",IF(H5&lt;=60,"31-60 days",IF(H5&lt;=90,"61-90 days","90+ days"))))))</f>
        <v/>
      </c>
      <c r="K5" s="10">
        <f>IF(J5="Current",G5,0)</f>
        <v/>
      </c>
      <c r="L5" s="10">
        <f>IF(J5="1-30 days",G5,0)</f>
        <v/>
      </c>
      <c r="M5" s="10">
        <f>IF(J5="31-60 days",G5,0)</f>
        <v/>
      </c>
      <c r="N5" s="10">
        <f>IF(J5="61-90 days",G5,0)</f>
        <v/>
      </c>
      <c r="O5" s="10">
        <f>IF(J5="90+ days",G5,0)</f>
        <v/>
      </c>
      <c r="P5" s="10">
        <f>IF(AND(J5="N/A",G5&gt;0),G5,0)</f>
        <v/>
      </c>
    </row>
    <row r="6">
      <c r="A6" s="8">
        <f>Invoices!A6</f>
        <v/>
      </c>
      <c r="B6" s="8">
        <f>Invoices!B6</f>
        <v/>
      </c>
      <c r="C6" s="9">
        <f>Invoices!C6</f>
        <v/>
      </c>
      <c r="D6" s="9">
        <f>IF(Invoices!D6="","",Invoices!D6)</f>
        <v/>
      </c>
      <c r="E6" s="10">
        <f>Invoices!E6</f>
        <v/>
      </c>
      <c r="F6" s="10">
        <f>ROUND(SUMIF(Payments!$B$2:$B$7,A6,Payments!$C$2:$C$7),2)</f>
        <v/>
      </c>
      <c r="G6" s="10">
        <f>ROUND(E6-F6,2)</f>
        <v/>
      </c>
      <c r="H6" s="8">
        <f>IF(D6="","",MAX(0,TODAY()-D6))</f>
        <v/>
      </c>
      <c r="I6" s="8">
        <f>IF(D6="","No due date",IF(G6&lt;=0,"Paid",IF(H6=0,"Current","Overdue")))</f>
        <v/>
      </c>
      <c r="J6" s="8">
        <f>IF(D6="","N/A",IF(G6&lt;=0,"Paid",IF(H6=0,"Current",IF(H6&lt;=30,"1-30 days",IF(H6&lt;=60,"31-60 days",IF(H6&lt;=90,"61-90 days","90+ days"))))))</f>
        <v/>
      </c>
      <c r="K6" s="10">
        <f>IF(J6="Current",G6,0)</f>
        <v/>
      </c>
      <c r="L6" s="10">
        <f>IF(J6="1-30 days",G6,0)</f>
        <v/>
      </c>
      <c r="M6" s="10">
        <f>IF(J6="31-60 days",G6,0)</f>
        <v/>
      </c>
      <c r="N6" s="10">
        <f>IF(J6="61-90 days",G6,0)</f>
        <v/>
      </c>
      <c r="O6" s="10">
        <f>IF(J6="90+ days",G6,0)</f>
        <v/>
      </c>
      <c r="P6" s="10">
        <f>IF(AND(J6="N/A",G6&gt;0),G6,0)</f>
        <v/>
      </c>
    </row>
    <row r="7">
      <c r="A7" s="8">
        <f>Invoices!A7</f>
        <v/>
      </c>
      <c r="B7" s="8">
        <f>Invoices!B7</f>
        <v/>
      </c>
      <c r="C7" s="9">
        <f>Invoices!C7</f>
        <v/>
      </c>
      <c r="D7" s="9">
        <f>IF(Invoices!D7="","",Invoices!D7)</f>
        <v/>
      </c>
      <c r="E7" s="10">
        <f>Invoices!E7</f>
        <v/>
      </c>
      <c r="F7" s="10">
        <f>ROUND(SUMIF(Payments!$B$2:$B$7,A7,Payments!$C$2:$C$7),2)</f>
        <v/>
      </c>
      <c r="G7" s="10">
        <f>ROUND(E7-F7,2)</f>
        <v/>
      </c>
      <c r="H7" s="8">
        <f>IF(D7="","",MAX(0,TODAY()-D7))</f>
        <v/>
      </c>
      <c r="I7" s="8">
        <f>IF(D7="","No due date",IF(G7&lt;=0,"Paid",IF(H7=0,"Current","Overdue")))</f>
        <v/>
      </c>
      <c r="J7" s="8">
        <f>IF(D7="","N/A",IF(G7&lt;=0,"Paid",IF(H7=0,"Current",IF(H7&lt;=30,"1-30 days",IF(H7&lt;=60,"31-60 days",IF(H7&lt;=90,"61-90 days","90+ days"))))))</f>
        <v/>
      </c>
      <c r="K7" s="10">
        <f>IF(J7="Current",G7,0)</f>
        <v/>
      </c>
      <c r="L7" s="10">
        <f>IF(J7="1-30 days",G7,0)</f>
        <v/>
      </c>
      <c r="M7" s="10">
        <f>IF(J7="31-60 days",G7,0)</f>
        <v/>
      </c>
      <c r="N7" s="10">
        <f>IF(J7="61-90 days",G7,0)</f>
        <v/>
      </c>
      <c r="O7" s="10">
        <f>IF(J7="90+ days",G7,0)</f>
        <v/>
      </c>
      <c r="P7" s="10">
        <f>IF(AND(J7="N/A",G7&gt;0),G7,0)</f>
        <v/>
      </c>
    </row>
    <row r="8">
      <c r="A8" s="8">
        <f>Invoices!A8</f>
        <v/>
      </c>
      <c r="B8" s="8">
        <f>Invoices!B8</f>
        <v/>
      </c>
      <c r="C8" s="9">
        <f>Invoices!C8</f>
        <v/>
      </c>
      <c r="D8" s="9">
        <f>IF(Invoices!D8="","",Invoices!D8)</f>
        <v/>
      </c>
      <c r="E8" s="10">
        <f>Invoices!E8</f>
        <v/>
      </c>
      <c r="F8" s="10">
        <f>ROUND(SUMIF(Payments!$B$2:$B$7,A8,Payments!$C$2:$C$7),2)</f>
        <v/>
      </c>
      <c r="G8" s="10">
        <f>ROUND(E8-F8,2)</f>
        <v/>
      </c>
      <c r="H8" s="8">
        <f>IF(D8="","",MAX(0,TODAY()-D8))</f>
        <v/>
      </c>
      <c r="I8" s="8">
        <f>IF(D8="","No due date",IF(G8&lt;=0,"Paid",IF(H8=0,"Current","Overdue")))</f>
        <v/>
      </c>
      <c r="J8" s="8">
        <f>IF(D8="","N/A",IF(G8&lt;=0,"Paid",IF(H8=0,"Current",IF(H8&lt;=30,"1-30 days",IF(H8&lt;=60,"31-60 days",IF(H8&lt;=90,"61-90 days","90+ days"))))))</f>
        <v/>
      </c>
      <c r="K8" s="10">
        <f>IF(J8="Current",G8,0)</f>
        <v/>
      </c>
      <c r="L8" s="10">
        <f>IF(J8="1-30 days",G8,0)</f>
        <v/>
      </c>
      <c r="M8" s="10">
        <f>IF(J8="31-60 days",G8,0)</f>
        <v/>
      </c>
      <c r="N8" s="10">
        <f>IF(J8="61-90 days",G8,0)</f>
        <v/>
      </c>
      <c r="O8" s="10">
        <f>IF(J8="90+ days",G8,0)</f>
        <v/>
      </c>
      <c r="P8" s="10">
        <f>IF(AND(J8="N/A",G8&gt;0),G8,0)</f>
        <v/>
      </c>
    </row>
    <row r="9">
      <c r="A9" s="8">
        <f>Invoices!A9</f>
        <v/>
      </c>
      <c r="B9" s="8">
        <f>Invoices!B9</f>
        <v/>
      </c>
      <c r="C9" s="9">
        <f>Invoices!C9</f>
        <v/>
      </c>
      <c r="D9" s="9">
        <f>IF(Invoices!D9="","",Invoices!D9)</f>
        <v/>
      </c>
      <c r="E9" s="10">
        <f>Invoices!E9</f>
        <v/>
      </c>
      <c r="F9" s="10">
        <f>ROUND(SUMIF(Payments!$B$2:$B$7,A9,Payments!$C$2:$C$7),2)</f>
        <v/>
      </c>
      <c r="G9" s="10">
        <f>ROUND(E9-F9,2)</f>
        <v/>
      </c>
      <c r="H9" s="8">
        <f>IF(D9="","",MAX(0,TODAY()-D9))</f>
        <v/>
      </c>
      <c r="I9" s="8">
        <f>IF(D9="","No due date",IF(G9&lt;=0,"Paid",IF(H9=0,"Current","Overdue")))</f>
        <v/>
      </c>
      <c r="J9" s="8">
        <f>IF(D9="","N/A",IF(G9&lt;=0,"Paid",IF(H9=0,"Current",IF(H9&lt;=30,"1-30 days",IF(H9&lt;=60,"31-60 days",IF(H9&lt;=90,"61-90 days","90+ days"))))))</f>
        <v/>
      </c>
      <c r="K9" s="10">
        <f>IF(J9="Current",G9,0)</f>
        <v/>
      </c>
      <c r="L9" s="10">
        <f>IF(J9="1-30 days",G9,0)</f>
        <v/>
      </c>
      <c r="M9" s="10">
        <f>IF(J9="31-60 days",G9,0)</f>
        <v/>
      </c>
      <c r="N9" s="10">
        <f>IF(J9="61-90 days",G9,0)</f>
        <v/>
      </c>
      <c r="O9" s="10">
        <f>IF(J9="90+ days",G9,0)</f>
        <v/>
      </c>
      <c r="P9" s="10">
        <f>IF(AND(J9="N/A",G9&gt;0),G9,0)</f>
        <v/>
      </c>
    </row>
    <row r="10">
      <c r="A10" s="8">
        <f>Invoices!A10</f>
        <v/>
      </c>
      <c r="B10" s="8">
        <f>Invoices!B10</f>
        <v/>
      </c>
      <c r="C10" s="9">
        <f>Invoices!C10</f>
        <v/>
      </c>
      <c r="D10" s="9">
        <f>IF(Invoices!D10="","",Invoices!D10)</f>
        <v/>
      </c>
      <c r="E10" s="10">
        <f>Invoices!E10</f>
        <v/>
      </c>
      <c r="F10" s="10">
        <f>ROUND(SUMIF(Payments!$B$2:$B$7,A10,Payments!$C$2:$C$7),2)</f>
        <v/>
      </c>
      <c r="G10" s="10">
        <f>ROUND(E10-F10,2)</f>
        <v/>
      </c>
      <c r="H10" s="8">
        <f>IF(D10="","",MAX(0,TODAY()-D10))</f>
        <v/>
      </c>
      <c r="I10" s="8">
        <f>IF(D10="","No due date",IF(G10&lt;=0,"Paid",IF(H10=0,"Current","Overdue")))</f>
        <v/>
      </c>
      <c r="J10" s="8">
        <f>IF(D10="","N/A",IF(G10&lt;=0,"Paid",IF(H10=0,"Current",IF(H10&lt;=30,"1-30 days",IF(H10&lt;=60,"31-60 days",IF(H10&lt;=90,"61-90 days","90+ days"))))))</f>
        <v/>
      </c>
      <c r="K10" s="10">
        <f>IF(J10="Current",G10,0)</f>
        <v/>
      </c>
      <c r="L10" s="10">
        <f>IF(J10="1-30 days",G10,0)</f>
        <v/>
      </c>
      <c r="M10" s="10">
        <f>IF(J10="31-60 days",G10,0)</f>
        <v/>
      </c>
      <c r="N10" s="10">
        <f>IF(J10="61-90 days",G10,0)</f>
        <v/>
      </c>
      <c r="O10" s="10">
        <f>IF(J10="90+ days",G10,0)</f>
        <v/>
      </c>
      <c r="P10" s="10">
        <f>IF(AND(J10="N/A",G10&gt;0),G10,0)</f>
        <v/>
      </c>
    </row>
    <row r="11">
      <c r="A11" s="8">
        <f>Invoices!A11</f>
        <v/>
      </c>
      <c r="B11" s="8">
        <f>Invoices!B11</f>
        <v/>
      </c>
      <c r="C11" s="9">
        <f>Invoices!C11</f>
        <v/>
      </c>
      <c r="D11" s="9">
        <f>IF(Invoices!D11="","",Invoices!D11)</f>
        <v/>
      </c>
      <c r="E11" s="10">
        <f>Invoices!E11</f>
        <v/>
      </c>
      <c r="F11" s="10">
        <f>ROUND(SUMIF(Payments!$B$2:$B$7,A11,Payments!$C$2:$C$7),2)</f>
        <v/>
      </c>
      <c r="G11" s="10">
        <f>ROUND(E11-F11,2)</f>
        <v/>
      </c>
      <c r="H11" s="8">
        <f>IF(D11="","",MAX(0,TODAY()-D11))</f>
        <v/>
      </c>
      <c r="I11" s="8">
        <f>IF(D11="","No due date",IF(G11&lt;=0,"Paid",IF(H11=0,"Current","Overdue")))</f>
        <v/>
      </c>
      <c r="J11" s="8">
        <f>IF(D11="","N/A",IF(G11&lt;=0,"Paid",IF(H11=0,"Current",IF(H11&lt;=30,"1-30 days",IF(H11&lt;=60,"31-60 days",IF(H11&lt;=90,"61-90 days","90+ days"))))))</f>
        <v/>
      </c>
      <c r="K11" s="10">
        <f>IF(J11="Current",G11,0)</f>
        <v/>
      </c>
      <c r="L11" s="10">
        <f>IF(J11="1-30 days",G11,0)</f>
        <v/>
      </c>
      <c r="M11" s="10">
        <f>IF(J11="31-60 days",G11,0)</f>
        <v/>
      </c>
      <c r="N11" s="10">
        <f>IF(J11="61-90 days",G11,0)</f>
        <v/>
      </c>
      <c r="O11" s="10">
        <f>IF(J11="90+ days",G11,0)</f>
        <v/>
      </c>
      <c r="P11" s="10">
        <f>IF(AND(J11="N/A",G11&gt;0),G11,0)</f>
        <v/>
      </c>
    </row>
    <row r="12">
      <c r="A12" s="8">
        <f>Invoices!A12</f>
        <v/>
      </c>
      <c r="B12" s="8">
        <f>Invoices!B12</f>
        <v/>
      </c>
      <c r="C12" s="9">
        <f>Invoices!C12</f>
        <v/>
      </c>
      <c r="D12" s="9">
        <f>IF(Invoices!D12="","",Invoices!D12)</f>
        <v/>
      </c>
      <c r="E12" s="10">
        <f>Invoices!E12</f>
        <v/>
      </c>
      <c r="F12" s="10">
        <f>ROUND(SUMIF(Payments!$B$2:$B$7,A12,Payments!$C$2:$C$7),2)</f>
        <v/>
      </c>
      <c r="G12" s="10">
        <f>ROUND(E12-F12,2)</f>
        <v/>
      </c>
      <c r="H12" s="8">
        <f>IF(D12="","",MAX(0,TODAY()-D12))</f>
        <v/>
      </c>
      <c r="I12" s="8">
        <f>IF(D12="","No due date",IF(G12&lt;=0,"Paid",IF(H12=0,"Current","Overdue")))</f>
        <v/>
      </c>
      <c r="J12" s="8">
        <f>IF(D12="","N/A",IF(G12&lt;=0,"Paid",IF(H12=0,"Current",IF(H12&lt;=30,"1-30 days",IF(H12&lt;=60,"31-60 days",IF(H12&lt;=90,"61-90 days","90+ days"))))))</f>
        <v/>
      </c>
      <c r="K12" s="10">
        <f>IF(J12="Current",G12,0)</f>
        <v/>
      </c>
      <c r="L12" s="10">
        <f>IF(J12="1-30 days",G12,0)</f>
        <v/>
      </c>
      <c r="M12" s="10">
        <f>IF(J12="31-60 days",G12,0)</f>
        <v/>
      </c>
      <c r="N12" s="10">
        <f>IF(J12="61-90 days",G12,0)</f>
        <v/>
      </c>
      <c r="O12" s="10">
        <f>IF(J12="90+ days",G12,0)</f>
        <v/>
      </c>
      <c r="P12" s="10">
        <f>IF(AND(J12="N/A",G12&gt;0),G12,0)</f>
        <v/>
      </c>
    </row>
    <row r="13">
      <c r="A13" s="8">
        <f>Invoices!A13</f>
        <v/>
      </c>
      <c r="B13" s="8">
        <f>Invoices!B13</f>
        <v/>
      </c>
      <c r="C13" s="9">
        <f>Invoices!C13</f>
        <v/>
      </c>
      <c r="D13" s="9">
        <f>IF(Invoices!D13="","",Invoices!D13)</f>
        <v/>
      </c>
      <c r="E13" s="10">
        <f>Invoices!E13</f>
        <v/>
      </c>
      <c r="F13" s="10">
        <f>ROUND(SUMIF(Payments!$B$2:$B$7,A13,Payments!$C$2:$C$7),2)</f>
        <v/>
      </c>
      <c r="G13" s="10">
        <f>ROUND(E13-F13,2)</f>
        <v/>
      </c>
      <c r="H13" s="8">
        <f>IF(D13="","",MAX(0,TODAY()-D13))</f>
        <v/>
      </c>
      <c r="I13" s="8">
        <f>IF(D13="","No due date",IF(G13&lt;=0,"Paid",IF(H13=0,"Current","Overdue")))</f>
        <v/>
      </c>
      <c r="J13" s="8">
        <f>IF(D13="","N/A",IF(G13&lt;=0,"Paid",IF(H13=0,"Current",IF(H13&lt;=30,"1-30 days",IF(H13&lt;=60,"31-60 days",IF(H13&lt;=90,"61-90 days","90+ days"))))))</f>
        <v/>
      </c>
      <c r="K13" s="10">
        <f>IF(J13="Current",G13,0)</f>
        <v/>
      </c>
      <c r="L13" s="10">
        <f>IF(J13="1-30 days",G13,0)</f>
        <v/>
      </c>
      <c r="M13" s="10">
        <f>IF(J13="31-60 days",G13,0)</f>
        <v/>
      </c>
      <c r="N13" s="10">
        <f>IF(J13="61-90 days",G13,0)</f>
        <v/>
      </c>
      <c r="O13" s="10">
        <f>IF(J13="90+ days",G13,0)</f>
        <v/>
      </c>
      <c r="P13" s="10">
        <f>IF(AND(J13="N/A",G13&gt;0),G13,0)</f>
        <v/>
      </c>
    </row>
    <row r="14">
      <c r="A14" s="8">
        <f>Invoices!A14</f>
        <v/>
      </c>
      <c r="B14" s="8">
        <f>Invoices!B14</f>
        <v/>
      </c>
      <c r="C14" s="9">
        <f>Invoices!C14</f>
        <v/>
      </c>
      <c r="D14" s="9">
        <f>IF(Invoices!D14="","",Invoices!D14)</f>
        <v/>
      </c>
      <c r="E14" s="10">
        <f>Invoices!E14</f>
        <v/>
      </c>
      <c r="F14" s="10">
        <f>ROUND(SUMIF(Payments!$B$2:$B$7,A14,Payments!$C$2:$C$7),2)</f>
        <v/>
      </c>
      <c r="G14" s="10">
        <f>ROUND(E14-F14,2)</f>
        <v/>
      </c>
      <c r="H14" s="8">
        <f>IF(D14="","",MAX(0,TODAY()-D14))</f>
        <v/>
      </c>
      <c r="I14" s="8">
        <f>IF(D14="","No due date",IF(G14&lt;=0,"Paid",IF(H14=0,"Current","Overdue")))</f>
        <v/>
      </c>
      <c r="J14" s="8">
        <f>IF(D14="","N/A",IF(G14&lt;=0,"Paid",IF(H14=0,"Current",IF(H14&lt;=30,"1-30 days",IF(H14&lt;=60,"31-60 days",IF(H14&lt;=90,"61-90 days","90+ days"))))))</f>
        <v/>
      </c>
      <c r="K14" s="10">
        <f>IF(J14="Current",G14,0)</f>
        <v/>
      </c>
      <c r="L14" s="10">
        <f>IF(J14="1-30 days",G14,0)</f>
        <v/>
      </c>
      <c r="M14" s="10">
        <f>IF(J14="31-60 days",G14,0)</f>
        <v/>
      </c>
      <c r="N14" s="10">
        <f>IF(J14="61-90 days",G14,0)</f>
        <v/>
      </c>
      <c r="O14" s="10">
        <f>IF(J14="90+ days",G14,0)</f>
        <v/>
      </c>
      <c r="P14" s="10">
        <f>IF(AND(J14="N/A",G14&gt;0),G14,0)</f>
        <v/>
      </c>
    </row>
    <row r="15">
      <c r="A15" s="8">
        <f>Invoices!A15</f>
        <v/>
      </c>
      <c r="B15" s="8">
        <f>Invoices!B15</f>
        <v/>
      </c>
      <c r="C15" s="9">
        <f>Invoices!C15</f>
        <v/>
      </c>
      <c r="D15" s="9">
        <f>IF(Invoices!D15="","",Invoices!D15)</f>
        <v/>
      </c>
      <c r="E15" s="10">
        <f>Invoices!E15</f>
        <v/>
      </c>
      <c r="F15" s="10">
        <f>ROUND(SUMIF(Payments!$B$2:$B$7,A15,Payments!$C$2:$C$7),2)</f>
        <v/>
      </c>
      <c r="G15" s="10">
        <f>ROUND(E15-F15,2)</f>
        <v/>
      </c>
      <c r="H15" s="8">
        <f>IF(D15="","",MAX(0,TODAY()-D15))</f>
        <v/>
      </c>
      <c r="I15" s="8">
        <f>IF(D15="","No due date",IF(G15&lt;=0,"Paid",IF(H15=0,"Current","Overdue")))</f>
        <v/>
      </c>
      <c r="J15" s="8">
        <f>IF(D15="","N/A",IF(G15&lt;=0,"Paid",IF(H15=0,"Current",IF(H15&lt;=30,"1-30 days",IF(H15&lt;=60,"31-60 days",IF(H15&lt;=90,"61-90 days","90+ days"))))))</f>
        <v/>
      </c>
      <c r="K15" s="10">
        <f>IF(J15="Current",G15,0)</f>
        <v/>
      </c>
      <c r="L15" s="10">
        <f>IF(J15="1-30 days",G15,0)</f>
        <v/>
      </c>
      <c r="M15" s="10">
        <f>IF(J15="31-60 days",G15,0)</f>
        <v/>
      </c>
      <c r="N15" s="10">
        <f>IF(J15="61-90 days",G15,0)</f>
        <v/>
      </c>
      <c r="O15" s="10">
        <f>IF(J15="90+ days",G15,0)</f>
        <v/>
      </c>
      <c r="P15" s="10">
        <f>IF(AND(J15="N/A",G15&gt;0),G15,0)</f>
        <v/>
      </c>
    </row>
    <row r="16">
      <c r="A16" s="8">
        <f>Invoices!A16</f>
        <v/>
      </c>
      <c r="B16" s="8">
        <f>Invoices!B16</f>
        <v/>
      </c>
      <c r="C16" s="9">
        <f>Invoices!C16</f>
        <v/>
      </c>
      <c r="D16" s="9">
        <f>IF(Invoices!D16="","",Invoices!D16)</f>
        <v/>
      </c>
      <c r="E16" s="10">
        <f>Invoices!E16</f>
        <v/>
      </c>
      <c r="F16" s="10">
        <f>ROUND(SUMIF(Payments!$B$2:$B$7,A16,Payments!$C$2:$C$7),2)</f>
        <v/>
      </c>
      <c r="G16" s="10">
        <f>ROUND(E16-F16,2)</f>
        <v/>
      </c>
      <c r="H16" s="8">
        <f>IF(D16="","",MAX(0,TODAY()-D16))</f>
        <v/>
      </c>
      <c r="I16" s="8">
        <f>IF(D16="","No due date",IF(G16&lt;=0,"Paid",IF(H16=0,"Current","Overdue")))</f>
        <v/>
      </c>
      <c r="J16" s="8">
        <f>IF(D16="","N/A",IF(G16&lt;=0,"Paid",IF(H16=0,"Current",IF(H16&lt;=30,"1-30 days",IF(H16&lt;=60,"31-60 days",IF(H16&lt;=90,"61-90 days","90+ days"))))))</f>
        <v/>
      </c>
      <c r="K16" s="10">
        <f>IF(J16="Current",G16,0)</f>
        <v/>
      </c>
      <c r="L16" s="10">
        <f>IF(J16="1-30 days",G16,0)</f>
        <v/>
      </c>
      <c r="M16" s="10">
        <f>IF(J16="31-60 days",G16,0)</f>
        <v/>
      </c>
      <c r="N16" s="10">
        <f>IF(J16="61-90 days",G16,0)</f>
        <v/>
      </c>
      <c r="O16" s="10">
        <f>IF(J16="90+ days",G16,0)</f>
        <v/>
      </c>
      <c r="P16" s="10">
        <f>IF(AND(J16="N/A",G16&gt;0),G16,0)</f>
        <v/>
      </c>
    </row>
    <row r="17">
      <c r="B17" s="11" t="inlineStr">
        <is>
          <t>TOTALS</t>
        </is>
      </c>
      <c r="E17" s="12">
        <f>SUM(E2:E16)</f>
        <v/>
      </c>
      <c r="F17" s="12">
        <f>SUM(F2:F16)</f>
        <v/>
      </c>
      <c r="G17" s="12">
        <f>SUM(G2:G16)</f>
        <v/>
      </c>
      <c r="K17" s="12">
        <f>SUM(K2:K16)</f>
        <v/>
      </c>
      <c r="L17" s="12">
        <f>SUM(L2:L16)</f>
        <v/>
      </c>
      <c r="M17" s="12">
        <f>SUM(M2:M16)</f>
        <v/>
      </c>
      <c r="N17" s="12">
        <f>SUM(N2:N16)</f>
        <v/>
      </c>
      <c r="O17" s="12">
        <f>SUM(O2:O16)</f>
        <v/>
      </c>
      <c r="P17" s="12">
        <f>SUM(P2:P16)</f>
        <v/>
      </c>
    </row>
    <row r="19">
      <c r="B19" t="inlineStr">
        <is>
          <t>Total outstanding balance (Balance Due &gt; 0 only)</t>
        </is>
      </c>
      <c r="E19" s="10">
        <f>SUMIF(G2:G16,"&gt;0")</f>
        <v/>
      </c>
    </row>
    <row r="20">
      <c r="B20" t="inlineStr">
        <is>
          <t>Sum of aging buckets (Current + 1-30 + 31-60 + 61-90 + 90+ + No due date)</t>
        </is>
      </c>
      <c r="E20" s="10">
        <f>K17+L17+M17+N17+O17+P17</f>
        <v/>
      </c>
    </row>
    <row r="21">
      <c r="B21" s="11" t="inlineStr">
        <is>
          <t>Reconciliation check (must read $0.00)</t>
        </is>
      </c>
      <c r="E21" s="12">
        <f>ROUND(E19-E20,2)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c r="A1" s="13" t="inlineStr">
        <is>
          <t>Optional: daily overdue-invoice email reminder (Google Apps Script)</t>
        </is>
      </c>
    </row>
    <row r="2">
      <c r="A2" s="3" t="inlineStr">
        <is>
          <t>This is an OPTIONAL appendix. Apps Script only runs inside Google Sheets, not Excel — import this file first (File &gt; Import), then add this script via Extensions &gt; Apps Script.</t>
        </is>
      </c>
    </row>
    <row r="3">
      <c r="A3" s="3" t="inlineStr">
        <is>
          <t>It reuses the same two patterns covered on bytecraftguide.com: a time-driven daily trigger (see 'Email Yourself a Daily Google Sheets Summary, Automatically') and a conditional email send (see 'How to Send an Email When a Cell Changes in Google Sheets'). Set it up with a daily time-driven trigger (Triggers &gt; Add Trigger &gt; Time-driven &gt; Day timer), not an onEdit trigger — aging changes as days pass even if no one edits the sheet.</t>
        </is>
      </c>
    </row>
    <row r="4">
      <c r="A4" s="3" t="inlineStr"/>
    </row>
    <row r="5">
      <c r="A5" s="14" t="inlineStr">
        <is>
          <t>function emailOverdueInvoices() {</t>
        </is>
      </c>
    </row>
    <row r="6">
      <c r="A6" s="14" t="inlineStr">
        <is>
          <t xml:space="preserve">  var ss = SpreadsheetApp.getActive();</t>
        </is>
      </c>
    </row>
    <row r="7">
      <c r="A7" s="14" t="inlineStr">
        <is>
          <t xml:space="preserve">  var sheet = ss.getSheetByName('Aging Report');</t>
        </is>
      </c>
    </row>
    <row r="8">
      <c r="A8" s="14" t="inlineStr">
        <is>
          <t xml:space="preserve">  var data = sheet.getRange(2, 1, sheet.getLastRow() - 1, 10).getValues(); // A:J</t>
        </is>
      </c>
    </row>
    <row r="9">
      <c r="A9" s="14" t="inlineStr">
        <is>
          <t xml:space="preserve">  var overdue = data.filter(function(row) {</t>
        </is>
      </c>
    </row>
    <row r="10">
      <c r="A10" s="14" t="inlineStr">
        <is>
          <t xml:space="preserve">    var bucket = row[9]; // column J</t>
        </is>
      </c>
    </row>
    <row r="11">
      <c r="A11" s="14" t="inlineStr">
        <is>
          <t xml:space="preserve">    return bucket === '1-30 days' || bucket === '31-60 days' || bucket === '61-90 days' || bucket === '90+ days';</t>
        </is>
      </c>
    </row>
    <row r="12">
      <c r="A12" s="14" t="inlineStr">
        <is>
          <t xml:space="preserve">  });</t>
        </is>
      </c>
    </row>
    <row r="13">
      <c r="A13" s="3" t="inlineStr">
        <is>
          <t xml:space="preserve">  if (overdue.length === 0) return; // nothing overdue, don't send an email</t>
        </is>
      </c>
    </row>
    <row r="14">
      <c r="A14" s="14" t="inlineStr">
        <is>
          <t xml:space="preserve">  var lines = overdue.map(function(row) {</t>
        </is>
      </c>
    </row>
    <row r="15">
      <c r="A15" s="14" t="inlineStr">
        <is>
          <t xml:space="preserve">    return row[0] + ' — ' + row[1] + ' — balance $' + row[6].toFixed(2) + ' — ' + row[9];</t>
        </is>
      </c>
    </row>
    <row r="16">
      <c r="A16" s="14" t="inlineStr">
        <is>
          <t xml:space="preserve">  });</t>
        </is>
      </c>
    </row>
    <row r="17">
      <c r="A17" s="14" t="inlineStr">
        <is>
          <t xml:space="preserve">  var body = 'Overdue invoices as of ' + new Date().toDateString() + ':\n\n' + lines.join('\n');</t>
        </is>
      </c>
    </row>
    <row r="18">
      <c r="A18" s="14" t="inlineStr">
        <is>
          <t xml:space="preserve">  MailApp.sendEmail(Session.getActiveUser().getEmail(), 'Overdue invoice reminder (' + overdue.length + ')', body);</t>
        </is>
      </c>
    </row>
    <row r="19">
      <c r="A19" s="14" t="inlineStr">
        <is>
          <t>}</t>
        </is>
      </c>
    </row>
    <row r="20">
      <c r="A20" s="3" t="inlineStr"/>
    </row>
    <row r="21">
      <c r="A21" s="3" t="inlineStr">
        <is>
          <t>Then add a time-driven trigger (Apps Script editor &gt; Triggers (clock icon) &gt; Add Trigger &gt; emailOverdueInvoices &gt; Time-driven &gt; Day timer &gt; pick an hour) so it runs once a day automatically.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2026-10-05T00:18:16Z</dcterms:created>
  <dcterms:modified xmlns:dcterms="http://purl.org/dc/terms/" xmlns:xsi="http://www.w3.org/2001/XMLSchema-instance" xsi:type="dcterms:W3CDTF">2026-10-05T00:18:16Z</dcterms:modified>
</cp:coreProperties>
</file>